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75" yWindow="300" windowWidth="11085" windowHeight="648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Položky!$A$1:$G$148</definedName>
    <definedName name="_xlnm.Print_Area" localSheetId="1">Rekapitulace!$A$1:$I$17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C2" i="1"/>
  <c r="D2"/>
  <c r="G7"/>
  <c r="C9"/>
  <c r="C31"/>
  <c r="C33"/>
  <c r="F33" s="1"/>
  <c r="C3" i="3"/>
  <c r="F3"/>
  <c r="C4"/>
  <c r="E4"/>
  <c r="G8"/>
  <c r="BA8"/>
  <c r="BC8"/>
  <c r="BD8"/>
  <c r="BE8"/>
  <c r="G9"/>
  <c r="BA9"/>
  <c r="BB9"/>
  <c r="BC9"/>
  <c r="BD9"/>
  <c r="BE9"/>
  <c r="G10"/>
  <c r="BB10" s="1"/>
  <c r="BA10"/>
  <c r="BC10"/>
  <c r="BD10"/>
  <c r="BE10"/>
  <c r="G11"/>
  <c r="BB11" s="1"/>
  <c r="BA11"/>
  <c r="BC11"/>
  <c r="BD11"/>
  <c r="BE11"/>
  <c r="G12"/>
  <c r="BB12" s="1"/>
  <c r="BA12"/>
  <c r="BC12"/>
  <c r="BD12"/>
  <c r="BE12"/>
  <c r="G13"/>
  <c r="BB13" s="1"/>
  <c r="BA13"/>
  <c r="BC13"/>
  <c r="BD13"/>
  <c r="BE13"/>
  <c r="G14"/>
  <c r="BB14" s="1"/>
  <c r="BA14"/>
  <c r="BC14"/>
  <c r="BD14"/>
  <c r="BE14"/>
  <c r="G15"/>
  <c r="BB15" s="1"/>
  <c r="BA15"/>
  <c r="BC15"/>
  <c r="BD15"/>
  <c r="BE15"/>
  <c r="G16"/>
  <c r="BB16" s="1"/>
  <c r="BA16"/>
  <c r="BC16"/>
  <c r="BD16"/>
  <c r="BE16"/>
  <c r="G17"/>
  <c r="BB17" s="1"/>
  <c r="BA17"/>
  <c r="BC17"/>
  <c r="BD17"/>
  <c r="BE17"/>
  <c r="G18"/>
  <c r="BB18" s="1"/>
  <c r="BA18"/>
  <c r="BC18"/>
  <c r="BD18"/>
  <c r="BE18"/>
  <c r="G19"/>
  <c r="BB19" s="1"/>
  <c r="BA19"/>
  <c r="BC19"/>
  <c r="BD19"/>
  <c r="BE19"/>
  <c r="G20"/>
  <c r="BB20" s="1"/>
  <c r="BA20"/>
  <c r="BC20"/>
  <c r="BD20"/>
  <c r="BE20"/>
  <c r="G21"/>
  <c r="BB21" s="1"/>
  <c r="BA21"/>
  <c r="BC21"/>
  <c r="BD21"/>
  <c r="BE21"/>
  <c r="G22"/>
  <c r="BB22" s="1"/>
  <c r="BA22"/>
  <c r="BC22"/>
  <c r="BD22"/>
  <c r="BE22"/>
  <c r="C23"/>
  <c r="BC23"/>
  <c r="G7" i="2" s="1"/>
  <c r="G25" i="3"/>
  <c r="BB25" s="1"/>
  <c r="BA25"/>
  <c r="BC25"/>
  <c r="BD25"/>
  <c r="BE25"/>
  <c r="G26"/>
  <c r="BB26" s="1"/>
  <c r="BA26"/>
  <c r="BC26"/>
  <c r="BD26"/>
  <c r="BE26"/>
  <c r="G27"/>
  <c r="BB27" s="1"/>
  <c r="BA27"/>
  <c r="BC27"/>
  <c r="BD27"/>
  <c r="BE27"/>
  <c r="G28"/>
  <c r="BA28"/>
  <c r="BB28"/>
  <c r="BC28"/>
  <c r="BD28"/>
  <c r="BE28"/>
  <c r="G29"/>
  <c r="BB29" s="1"/>
  <c r="BA29"/>
  <c r="BC29"/>
  <c r="BD29"/>
  <c r="BE29"/>
  <c r="G30"/>
  <c r="BB30" s="1"/>
  <c r="BA30"/>
  <c r="BC30"/>
  <c r="BD30"/>
  <c r="BE30"/>
  <c r="G31"/>
  <c r="BB31" s="1"/>
  <c r="BA31"/>
  <c r="BC31"/>
  <c r="BD31"/>
  <c r="BE31"/>
  <c r="G32"/>
  <c r="BB32" s="1"/>
  <c r="BA32"/>
  <c r="BC32"/>
  <c r="BD32"/>
  <c r="BE32"/>
  <c r="G33"/>
  <c r="BB33" s="1"/>
  <c r="BA33"/>
  <c r="BC33"/>
  <c r="BD33"/>
  <c r="BE33"/>
  <c r="G34"/>
  <c r="BB34" s="1"/>
  <c r="BA34"/>
  <c r="BC34"/>
  <c r="BD34"/>
  <c r="BE34"/>
  <c r="C35"/>
  <c r="G37"/>
  <c r="BA37"/>
  <c r="BC37"/>
  <c r="BD37"/>
  <c r="BE37"/>
  <c r="G38"/>
  <c r="BB38" s="1"/>
  <c r="BA38"/>
  <c r="BC38"/>
  <c r="BD38"/>
  <c r="BE38"/>
  <c r="G39"/>
  <c r="BB39" s="1"/>
  <c r="BA39"/>
  <c r="BC39"/>
  <c r="BD39"/>
  <c r="BE39"/>
  <c r="G40"/>
  <c r="BB40" s="1"/>
  <c r="BA40"/>
  <c r="BC40"/>
  <c r="BD40"/>
  <c r="BE40"/>
  <c r="G41"/>
  <c r="BB41" s="1"/>
  <c r="BA41"/>
  <c r="BC41"/>
  <c r="BD41"/>
  <c r="BE41"/>
  <c r="G42"/>
  <c r="BB42" s="1"/>
  <c r="BA42"/>
  <c r="BC42"/>
  <c r="BD42"/>
  <c r="BE42"/>
  <c r="G43"/>
  <c r="BB43" s="1"/>
  <c r="BA43"/>
  <c r="BC43"/>
  <c r="BD43"/>
  <c r="BE43"/>
  <c r="G44"/>
  <c r="BA44"/>
  <c r="BB44"/>
  <c r="BC44"/>
  <c r="BD44"/>
  <c r="BE44"/>
  <c r="G45"/>
  <c r="BB45" s="1"/>
  <c r="BA45"/>
  <c r="BC45"/>
  <c r="BD45"/>
  <c r="BE45"/>
  <c r="G46"/>
  <c r="BB46" s="1"/>
  <c r="BA46"/>
  <c r="BC46"/>
  <c r="BD46"/>
  <c r="BE46"/>
  <c r="G47"/>
  <c r="BB47" s="1"/>
  <c r="BA47"/>
  <c r="BC47"/>
  <c r="BD47"/>
  <c r="BE47"/>
  <c r="G48"/>
  <c r="BB48" s="1"/>
  <c r="BA48"/>
  <c r="BC48"/>
  <c r="BD48"/>
  <c r="BE48"/>
  <c r="G49"/>
  <c r="BE49" s="1"/>
  <c r="BA49"/>
  <c r="BB49"/>
  <c r="BC49"/>
  <c r="BD49"/>
  <c r="C50"/>
  <c r="G52"/>
  <c r="BB52" s="1"/>
  <c r="BA52"/>
  <c r="BC52"/>
  <c r="BD52"/>
  <c r="BE52"/>
  <c r="G53"/>
  <c r="BB53" s="1"/>
  <c r="BA53"/>
  <c r="BC53"/>
  <c r="BD53"/>
  <c r="BE53"/>
  <c r="G54"/>
  <c r="BB54" s="1"/>
  <c r="BA54"/>
  <c r="BC54"/>
  <c r="BD54"/>
  <c r="BE54"/>
  <c r="G55"/>
  <c r="BA55"/>
  <c r="BB55"/>
  <c r="BC55"/>
  <c r="BD55"/>
  <c r="BE55"/>
  <c r="G56"/>
  <c r="BB56" s="1"/>
  <c r="BA56"/>
  <c r="BC56"/>
  <c r="BD56"/>
  <c r="BE56"/>
  <c r="G57"/>
  <c r="BB57" s="1"/>
  <c r="BA57"/>
  <c r="BC57"/>
  <c r="BD57"/>
  <c r="BE57"/>
  <c r="G58"/>
  <c r="BB58" s="1"/>
  <c r="BA58"/>
  <c r="BC58"/>
  <c r="BD58"/>
  <c r="BE58"/>
  <c r="G59"/>
  <c r="BB59" s="1"/>
  <c r="BA59"/>
  <c r="BC59"/>
  <c r="BD59"/>
  <c r="BE59"/>
  <c r="G60"/>
  <c r="BB60" s="1"/>
  <c r="BA60"/>
  <c r="BC60"/>
  <c r="BD60"/>
  <c r="BE60"/>
  <c r="G61"/>
  <c r="BB61" s="1"/>
  <c r="BA61"/>
  <c r="BC61"/>
  <c r="BD61"/>
  <c r="BE61"/>
  <c r="G62"/>
  <c r="BB62" s="1"/>
  <c r="BA62"/>
  <c r="BC62"/>
  <c r="BD62"/>
  <c r="BE62"/>
  <c r="G63"/>
  <c r="BB63" s="1"/>
  <c r="BA63"/>
  <c r="BC63"/>
  <c r="BD63"/>
  <c r="BE63"/>
  <c r="G64"/>
  <c r="BB64" s="1"/>
  <c r="BA64"/>
  <c r="BC64"/>
  <c r="BD64"/>
  <c r="BE64"/>
  <c r="G65"/>
  <c r="BB65" s="1"/>
  <c r="BA65"/>
  <c r="BC65"/>
  <c r="BD65"/>
  <c r="BE65"/>
  <c r="G66"/>
  <c r="BB66" s="1"/>
  <c r="BA66"/>
  <c r="BC66"/>
  <c r="BD66"/>
  <c r="BE66"/>
  <c r="G67"/>
  <c r="BB67" s="1"/>
  <c r="BA67"/>
  <c r="BC67"/>
  <c r="BD67"/>
  <c r="BE67"/>
  <c r="G68"/>
  <c r="BB68" s="1"/>
  <c r="BA68"/>
  <c r="BC68"/>
  <c r="BD68"/>
  <c r="BE68"/>
  <c r="G69"/>
  <c r="BA69"/>
  <c r="BB69"/>
  <c r="BC69"/>
  <c r="BD69"/>
  <c r="BE69"/>
  <c r="G70"/>
  <c r="BB70" s="1"/>
  <c r="BA70"/>
  <c r="BC70"/>
  <c r="BD70"/>
  <c r="BE70"/>
  <c r="G71"/>
  <c r="BB71" s="1"/>
  <c r="BA71"/>
  <c r="BC71"/>
  <c r="BD71"/>
  <c r="BE71"/>
  <c r="G72"/>
  <c r="BE72" s="1"/>
  <c r="BA72"/>
  <c r="BB72"/>
  <c r="BC72"/>
  <c r="BD72"/>
  <c r="C73"/>
  <c r="G75"/>
  <c r="BA75"/>
  <c r="BB75"/>
  <c r="BC75"/>
  <c r="BD75"/>
  <c r="BE75"/>
  <c r="G76"/>
  <c r="BA76"/>
  <c r="BC76"/>
  <c r="BD76"/>
  <c r="BE76"/>
  <c r="G77"/>
  <c r="BB77" s="1"/>
  <c r="BA77"/>
  <c r="BC77"/>
  <c r="BD77"/>
  <c r="BE77"/>
  <c r="G78"/>
  <c r="BB78" s="1"/>
  <c r="BA78"/>
  <c r="BC78"/>
  <c r="BD78"/>
  <c r="BE78"/>
  <c r="G79"/>
  <c r="BB79" s="1"/>
  <c r="BA79"/>
  <c r="BC79"/>
  <c r="BD79"/>
  <c r="BE79"/>
  <c r="G80"/>
  <c r="BB80" s="1"/>
  <c r="BA80"/>
  <c r="BC80"/>
  <c r="BD80"/>
  <c r="BE80"/>
  <c r="G81"/>
  <c r="BA81"/>
  <c r="BB81"/>
  <c r="BC81"/>
  <c r="BD81"/>
  <c r="BE81"/>
  <c r="G82"/>
  <c r="BB82" s="1"/>
  <c r="BA82"/>
  <c r="BC82"/>
  <c r="BD82"/>
  <c r="BE82"/>
  <c r="G83"/>
  <c r="BB83" s="1"/>
  <c r="BA83"/>
  <c r="BC83"/>
  <c r="BD83"/>
  <c r="BE83"/>
  <c r="G84"/>
  <c r="BB84" s="1"/>
  <c r="BA84"/>
  <c r="BC84"/>
  <c r="BD84"/>
  <c r="BE84"/>
  <c r="G85"/>
  <c r="BB85" s="1"/>
  <c r="BA85"/>
  <c r="BC85"/>
  <c r="BD85"/>
  <c r="BE85"/>
  <c r="G86"/>
  <c r="BB86" s="1"/>
  <c r="BA86"/>
  <c r="BC86"/>
  <c r="BD86"/>
  <c r="BE86"/>
  <c r="G87"/>
  <c r="BB87" s="1"/>
  <c r="BA87"/>
  <c r="BC87"/>
  <c r="BD87"/>
  <c r="BE87"/>
  <c r="G88"/>
  <c r="BB88" s="1"/>
  <c r="BA88"/>
  <c r="BC88"/>
  <c r="BD88"/>
  <c r="BE88"/>
  <c r="G89"/>
  <c r="BB89" s="1"/>
  <c r="BA89"/>
  <c r="BC89"/>
  <c r="BD89"/>
  <c r="BE89"/>
  <c r="G90"/>
  <c r="BB90" s="1"/>
  <c r="BA90"/>
  <c r="BC90"/>
  <c r="BD90"/>
  <c r="BE90"/>
  <c r="G91"/>
  <c r="BB91" s="1"/>
  <c r="BA91"/>
  <c r="BC91"/>
  <c r="BD91"/>
  <c r="BE91"/>
  <c r="G92"/>
  <c r="BB92" s="1"/>
  <c r="BA92"/>
  <c r="BC92"/>
  <c r="BD92"/>
  <c r="BE92"/>
  <c r="G93"/>
  <c r="BB93" s="1"/>
  <c r="BA93"/>
  <c r="BC93"/>
  <c r="BD93"/>
  <c r="BE93"/>
  <c r="G94"/>
  <c r="BB94" s="1"/>
  <c r="BA94"/>
  <c r="BC94"/>
  <c r="BD94"/>
  <c r="BE94"/>
  <c r="G95"/>
  <c r="BA95"/>
  <c r="BB95"/>
  <c r="BC95"/>
  <c r="BD95"/>
  <c r="BE95"/>
  <c r="G96"/>
  <c r="BB96" s="1"/>
  <c r="BA96"/>
  <c r="BC96"/>
  <c r="BD96"/>
  <c r="BE96"/>
  <c r="G97"/>
  <c r="BA97"/>
  <c r="BB97"/>
  <c r="BC97"/>
  <c r="BD97"/>
  <c r="BE97"/>
  <c r="G98"/>
  <c r="BB98" s="1"/>
  <c r="BA98"/>
  <c r="BC98"/>
  <c r="BD98"/>
  <c r="BE98"/>
  <c r="G99"/>
  <c r="BB99" s="1"/>
  <c r="BA99"/>
  <c r="BC99"/>
  <c r="BD99"/>
  <c r="BE99"/>
  <c r="G100"/>
  <c r="BB100" s="1"/>
  <c r="BA100"/>
  <c r="BC100"/>
  <c r="BD100"/>
  <c r="BE100"/>
  <c r="G101"/>
  <c r="BB101" s="1"/>
  <c r="BA101"/>
  <c r="BC101"/>
  <c r="BD101"/>
  <c r="BE101"/>
  <c r="G102"/>
  <c r="BB102" s="1"/>
  <c r="BA102"/>
  <c r="BC102"/>
  <c r="BD102"/>
  <c r="BE102"/>
  <c r="G103"/>
  <c r="BB103" s="1"/>
  <c r="BA103"/>
  <c r="BC103"/>
  <c r="BD103"/>
  <c r="BE103"/>
  <c r="G104"/>
  <c r="BB104" s="1"/>
  <c r="BA104"/>
  <c r="BC104"/>
  <c r="BD104"/>
  <c r="BE104"/>
  <c r="G105"/>
  <c r="BB105" s="1"/>
  <c r="BA105"/>
  <c r="BC105"/>
  <c r="BD105"/>
  <c r="BE105"/>
  <c r="G106"/>
  <c r="BB106" s="1"/>
  <c r="BA106"/>
  <c r="BC106"/>
  <c r="BD106"/>
  <c r="BE106"/>
  <c r="G107"/>
  <c r="BB107" s="1"/>
  <c r="BA107"/>
  <c r="BC107"/>
  <c r="BD107"/>
  <c r="BE107"/>
  <c r="G108"/>
  <c r="BB108" s="1"/>
  <c r="BA108"/>
  <c r="BC108"/>
  <c r="BD108"/>
  <c r="BE108"/>
  <c r="G109"/>
  <c r="BB109" s="1"/>
  <c r="BA109"/>
  <c r="BC109"/>
  <c r="BD109"/>
  <c r="BE109"/>
  <c r="G110"/>
  <c r="BB110" s="1"/>
  <c r="BA110"/>
  <c r="BC110"/>
  <c r="BD110"/>
  <c r="BE110"/>
  <c r="C111"/>
  <c r="G113"/>
  <c r="BB113" s="1"/>
  <c r="BA113"/>
  <c r="BC113"/>
  <c r="BD113"/>
  <c r="BE113"/>
  <c r="G114"/>
  <c r="BB114" s="1"/>
  <c r="BA114"/>
  <c r="BC114"/>
  <c r="BD114"/>
  <c r="BE114"/>
  <c r="G115"/>
  <c r="BB115" s="1"/>
  <c r="BA115"/>
  <c r="BC115"/>
  <c r="BD115"/>
  <c r="BE115"/>
  <c r="G116"/>
  <c r="BB116" s="1"/>
  <c r="BA116"/>
  <c r="BC116"/>
  <c r="BD116"/>
  <c r="BE116"/>
  <c r="G117"/>
  <c r="BB117" s="1"/>
  <c r="BA117"/>
  <c r="BC117"/>
  <c r="BD117"/>
  <c r="BE117"/>
  <c r="G118"/>
  <c r="BB118" s="1"/>
  <c r="BA118"/>
  <c r="BC118"/>
  <c r="BD118"/>
  <c r="BE118"/>
  <c r="G119"/>
  <c r="BB119" s="1"/>
  <c r="BA119"/>
  <c r="BC119"/>
  <c r="BD119"/>
  <c r="BE119"/>
  <c r="G120"/>
  <c r="BB120" s="1"/>
  <c r="BA120"/>
  <c r="BC120"/>
  <c r="BD120"/>
  <c r="BE120"/>
  <c r="G121"/>
  <c r="BB121" s="1"/>
  <c r="BA121"/>
  <c r="BC121"/>
  <c r="BD121"/>
  <c r="BE121"/>
  <c r="G122"/>
  <c r="BB122" s="1"/>
  <c r="BA122"/>
  <c r="BC122"/>
  <c r="BD122"/>
  <c r="BE122"/>
  <c r="C123"/>
  <c r="G125"/>
  <c r="BA125"/>
  <c r="BC125"/>
  <c r="BD125"/>
  <c r="BE125"/>
  <c r="G126"/>
  <c r="BB126" s="1"/>
  <c r="BA126"/>
  <c r="BC126"/>
  <c r="BD126"/>
  <c r="BE126"/>
  <c r="G127"/>
  <c r="BB127" s="1"/>
  <c r="BA127"/>
  <c r="BC127"/>
  <c r="BD127"/>
  <c r="BE127"/>
  <c r="BE128" s="1"/>
  <c r="I13" i="2" s="1"/>
  <c r="C128" i="3"/>
  <c r="BC128"/>
  <c r="G13" i="2" s="1"/>
  <c r="G130" i="3"/>
  <c r="BB130" s="1"/>
  <c r="BA130"/>
  <c r="BC130"/>
  <c r="BD130"/>
  <c r="BD133" s="1"/>
  <c r="H14" i="2" s="1"/>
  <c r="BE130" i="3"/>
  <c r="G131"/>
  <c r="BA131"/>
  <c r="BB131"/>
  <c r="BC131"/>
  <c r="BD131"/>
  <c r="BE131"/>
  <c r="G132"/>
  <c r="BB132" s="1"/>
  <c r="BA132"/>
  <c r="BC132"/>
  <c r="BD132"/>
  <c r="BE132"/>
  <c r="C133"/>
  <c r="G135"/>
  <c r="BA135"/>
  <c r="BB135"/>
  <c r="BC135"/>
  <c r="BE135"/>
  <c r="G136"/>
  <c r="BA136"/>
  <c r="BB136"/>
  <c r="BC136"/>
  <c r="BD136"/>
  <c r="BE136"/>
  <c r="G137"/>
  <c r="BA137"/>
  <c r="BB137"/>
  <c r="BC137"/>
  <c r="BD137"/>
  <c r="BE137"/>
  <c r="G138"/>
  <c r="BD138" s="1"/>
  <c r="BA138"/>
  <c r="BB138"/>
  <c r="BC138"/>
  <c r="BE138"/>
  <c r="G139"/>
  <c r="BA139"/>
  <c r="BB139"/>
  <c r="BC139"/>
  <c r="BC148" s="1"/>
  <c r="G15" i="2" s="1"/>
  <c r="BD139" i="3"/>
  <c r="BE139"/>
  <c r="G140"/>
  <c r="BA140"/>
  <c r="BB140"/>
  <c r="BC140"/>
  <c r="BD140"/>
  <c r="BE140"/>
  <c r="G141"/>
  <c r="BA141"/>
  <c r="BB141"/>
  <c r="BC141"/>
  <c r="BD141"/>
  <c r="BE141"/>
  <c r="G142"/>
  <c r="BA142"/>
  <c r="BB142"/>
  <c r="BC142"/>
  <c r="BD142"/>
  <c r="BE142"/>
  <c r="G143"/>
  <c r="BA143"/>
  <c r="BB143"/>
  <c r="BC143"/>
  <c r="BD143"/>
  <c r="BE143"/>
  <c r="G144"/>
  <c r="BD144" s="1"/>
  <c r="BA144"/>
  <c r="BB144"/>
  <c r="BC144"/>
  <c r="BE144"/>
  <c r="G145"/>
  <c r="BA145"/>
  <c r="BB145"/>
  <c r="BC145"/>
  <c r="BD145"/>
  <c r="BE145"/>
  <c r="G146"/>
  <c r="BD146" s="1"/>
  <c r="BA146"/>
  <c r="BB146"/>
  <c r="BC146"/>
  <c r="BE146"/>
  <c r="G147"/>
  <c r="BE147" s="1"/>
  <c r="BA147"/>
  <c r="BB147"/>
  <c r="BC147"/>
  <c r="BD147"/>
  <c r="C148"/>
  <c r="C1" i="2"/>
  <c r="C2"/>
  <c r="A7"/>
  <c r="B7"/>
  <c r="A8"/>
  <c r="B8"/>
  <c r="A9"/>
  <c r="B9"/>
  <c r="A10"/>
  <c r="B10"/>
  <c r="A11"/>
  <c r="B11"/>
  <c r="A12"/>
  <c r="B12"/>
  <c r="A13"/>
  <c r="B13"/>
  <c r="A14"/>
  <c r="B14"/>
  <c r="A15"/>
  <c r="B15"/>
  <c r="BD123" i="3" l="1"/>
  <c r="H12" i="2" s="1"/>
  <c r="BA111" i="3"/>
  <c r="E11" i="2" s="1"/>
  <c r="BD73" i="3"/>
  <c r="H10" i="2" s="1"/>
  <c r="BA50" i="3"/>
  <c r="E9" i="2" s="1"/>
  <c r="BA148" i="3"/>
  <c r="E15" i="2" s="1"/>
  <c r="BD128" i="3"/>
  <c r="H13" i="2" s="1"/>
  <c r="BA128" i="3"/>
  <c r="E13" i="2" s="1"/>
  <c r="BE111" i="3"/>
  <c r="I11" i="2" s="1"/>
  <c r="BC111" i="3"/>
  <c r="G11" i="2" s="1"/>
  <c r="BC50" i="3"/>
  <c r="G9" i="2" s="1"/>
  <c r="BD35" i="3"/>
  <c r="H8" i="2" s="1"/>
  <c r="BA23" i="3"/>
  <c r="E7" i="2" s="1"/>
  <c r="BE23" i="3"/>
  <c r="I7" i="2" s="1"/>
  <c r="BA123" i="3"/>
  <c r="E12" i="2" s="1"/>
  <c r="BC73" i="3"/>
  <c r="G10" i="2" s="1"/>
  <c r="BC133" i="3"/>
  <c r="G14" i="2" s="1"/>
  <c r="G123" i="3"/>
  <c r="BE123"/>
  <c r="I12" i="2" s="1"/>
  <c r="G111" i="3"/>
  <c r="G73"/>
  <c r="BA73"/>
  <c r="E10" i="2" s="1"/>
  <c r="BD50" i="3"/>
  <c r="H9" i="2" s="1"/>
  <c r="BA35" i="3"/>
  <c r="E8" i="2" s="1"/>
  <c r="BD23" i="3"/>
  <c r="H7" i="2" s="1"/>
  <c r="G148" i="3"/>
  <c r="BC35"/>
  <c r="G8" i="2" s="1"/>
  <c r="G23" i="3"/>
  <c r="BE133"/>
  <c r="I14" i="2" s="1"/>
  <c r="G128" i="3"/>
  <c r="BC123"/>
  <c r="G12" i="2" s="1"/>
  <c r="BD135" i="3"/>
  <c r="BD148" s="1"/>
  <c r="H15" i="2" s="1"/>
  <c r="G50" i="3"/>
  <c r="BE148"/>
  <c r="I15" i="2" s="1"/>
  <c r="BB148" i="3"/>
  <c r="F15" i="2" s="1"/>
  <c r="G133" i="3"/>
  <c r="BA133"/>
  <c r="E14" i="2" s="1"/>
  <c r="BD111" i="3"/>
  <c r="H11" i="2" s="1"/>
  <c r="BE73" i="3"/>
  <c r="I10" i="2" s="1"/>
  <c r="BE50" i="3"/>
  <c r="I9" i="2" s="1"/>
  <c r="G35" i="3"/>
  <c r="BE35"/>
  <c r="I8" i="2" s="1"/>
  <c r="BB73" i="3"/>
  <c r="F10" i="2" s="1"/>
  <c r="BB35" i="3"/>
  <c r="F8" i="2" s="1"/>
  <c r="BB123" i="3"/>
  <c r="F12" i="2" s="1"/>
  <c r="BB133" i="3"/>
  <c r="F14" i="2" s="1"/>
  <c r="BB125" i="3"/>
  <c r="BB128" s="1"/>
  <c r="F13" i="2" s="1"/>
  <c r="BB76" i="3"/>
  <c r="BB111" s="1"/>
  <c r="F11" i="2" s="1"/>
  <c r="BB37" i="3"/>
  <c r="BB50" s="1"/>
  <c r="F9" i="2" s="1"/>
  <c r="BB8" i="3"/>
  <c r="BB23" s="1"/>
  <c r="F7" i="2" s="1"/>
  <c r="G16" l="1"/>
  <c r="C18" i="1" s="1"/>
  <c r="I16" i="2"/>
  <c r="C21" i="1" s="1"/>
  <c r="H16" i="2"/>
  <c r="C17" i="1" s="1"/>
  <c r="E16" i="2"/>
  <c r="C15" i="1" s="1"/>
  <c r="F16" i="2"/>
  <c r="C16" i="1" s="1"/>
  <c r="C19" l="1"/>
  <c r="C22" s="1"/>
  <c r="C23" s="1"/>
  <c r="F30" s="1"/>
  <c r="F31" l="1"/>
  <c r="F34" s="1"/>
</calcChain>
</file>

<file path=xl/sharedStrings.xml><?xml version="1.0" encoding="utf-8"?>
<sst xmlns="http://schemas.openxmlformats.org/spreadsheetml/2006/main" count="504" uniqueCount="353">
  <si>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</si>
  <si>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</si>
  <si>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</si>
  <si>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</si>
  <si>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</si>
  <si>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</si>
  <si>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</si>
  <si>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</si>
  <si>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</si>
  <si>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</si>
  <si>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</si>
  <si>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</si>
  <si>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</si>
  <si>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</si>
  <si>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</si>
  <si>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</si>
  <si>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</si>
  <si>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</si>
  <si>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</si>
  <si>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</si>
  <si>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</si>
  <si>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</si>
  <si>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</si>
  <si>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</si>
  <si>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</si>
  <si>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</si>
  <si>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</si>
  <si>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</si>
  <si>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</si>
  <si>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</si>
  <si>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</si>
  <si>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</si>
  <si>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</si>
  <si>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</si>
  <si>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</si>
  <si>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</si>
  <si>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</si>
  <si>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</si>
  <si>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</si>
  <si>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</si>
  <si>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</si>
  <si>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</si>
  <si>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</si>
  <si>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</si>
  <si>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</si>
  <si>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</si>
  <si>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</si>
  <si>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</si>
  <si>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</si>
  <si>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</si>
  <si>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</si>
  <si>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</si>
  <si>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</si>
  <si>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</si>
  <si>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</si>
  <si>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</si>
  <si>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</si>
  <si>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</si>
  <si>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</si>
  <si>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</si>
  <si>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</si>
  <si>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</si>
  <si>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</si>
  <si>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</si>
  <si>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</si>
  <si>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</si>
  <si>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</si>
  <si>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</si>
  <si>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</si>
  <si>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dd1</t>
  </si>
  <si>
    <t>dd 1</t>
  </si>
  <si>
    <t>03</t>
  </si>
  <si>
    <t>ÚT</t>
  </si>
  <si>
    <t>713</t>
  </si>
  <si>
    <t>Izolace tepelné</t>
  </si>
  <si>
    <t>713-1</t>
  </si>
  <si>
    <t>m</t>
  </si>
  <si>
    <t>713-2</t>
  </si>
  <si>
    <t>713-3</t>
  </si>
  <si>
    <t>713-4</t>
  </si>
  <si>
    <t>713-5</t>
  </si>
  <si>
    <t>713-6</t>
  </si>
  <si>
    <t>713-7</t>
  </si>
  <si>
    <t>713-8</t>
  </si>
  <si>
    <t>M</t>
  </si>
  <si>
    <t>713-9</t>
  </si>
  <si>
    <t>713-9-1</t>
  </si>
  <si>
    <t>713-9-2</t>
  </si>
  <si>
    <t>713411111R00</t>
  </si>
  <si>
    <t xml:space="preserve">Izolace tepelná potrubí rohožemi a drátem 1vrstvá </t>
  </si>
  <si>
    <t>m2</t>
  </si>
  <si>
    <t>713492111R00</t>
  </si>
  <si>
    <t xml:space="preserve">Izolace potrubí - Al fólií v 6hranném Pz pletivu </t>
  </si>
  <si>
    <t>63141169.A</t>
  </si>
  <si>
    <t>998713202R00</t>
  </si>
  <si>
    <t xml:space="preserve">Přesun hmot pro izolace tepelné, výšky do 12 m </t>
  </si>
  <si>
    <t>723</t>
  </si>
  <si>
    <t>Vnitřní plynovod</t>
  </si>
  <si>
    <t>580506002 pc</t>
  </si>
  <si>
    <t xml:space="preserve">Kontr instalace dom plynovod -50m </t>
  </si>
  <si>
    <t>úsek</t>
  </si>
  <si>
    <t>580506028pc</t>
  </si>
  <si>
    <t xml:space="preserve">Opak tlak zk plynovod DN -50 dl-50m </t>
  </si>
  <si>
    <t>580506036pc</t>
  </si>
  <si>
    <t xml:space="preserve">Odvzdušnění plynovod DN -50 dl -50m </t>
  </si>
  <si>
    <t>723-1</t>
  </si>
  <si>
    <t>723-2</t>
  </si>
  <si>
    <t xml:space="preserve">Napojení na stávající rozvod </t>
  </si>
  <si>
    <t>hod</t>
  </si>
  <si>
    <t>723150312R00</t>
  </si>
  <si>
    <t xml:space="preserve">Potrubí ocelové hladké černé svařované D 57x2,9 </t>
  </si>
  <si>
    <t>723190901R00</t>
  </si>
  <si>
    <t xml:space="preserve">Uzavření nebo otevření plynového potrubí </t>
  </si>
  <si>
    <t>kus</t>
  </si>
  <si>
    <t>723190907R00</t>
  </si>
  <si>
    <t xml:space="preserve">Odvzdušnění a napuštění plynového potrubí </t>
  </si>
  <si>
    <t>723190909R00</t>
  </si>
  <si>
    <t xml:space="preserve">Zkouška tlaková  plynového potrubí </t>
  </si>
  <si>
    <t>998723202R00</t>
  </si>
  <si>
    <t xml:space="preserve">Přesun hmot pro vnitřní plynovod, výšky do 12 m </t>
  </si>
  <si>
    <t>732</t>
  </si>
  <si>
    <t>Strojovny</t>
  </si>
  <si>
    <t>426</t>
  </si>
  <si>
    <t>426-1</t>
  </si>
  <si>
    <t>426-2</t>
  </si>
  <si>
    <t>426-3</t>
  </si>
  <si>
    <t>732-1</t>
  </si>
  <si>
    <t>D+M  kombinovaný rozdělovač modul 100 včetně podpěr</t>
  </si>
  <si>
    <t>732-2</t>
  </si>
  <si>
    <t xml:space="preserve">D+M hydraulický vyrovnávač dynamických tlaků </t>
  </si>
  <si>
    <t>kpl</t>
  </si>
  <si>
    <t>732110812R00</t>
  </si>
  <si>
    <t xml:space="preserve">Demontáž těles rozdělovačů a sběračů, DN 200 mm </t>
  </si>
  <si>
    <t>732320812R00</t>
  </si>
  <si>
    <t xml:space="preserve">Odpojení nádrží od rozvodů potrubí, do 100 l </t>
  </si>
  <si>
    <t>732420813R00</t>
  </si>
  <si>
    <t xml:space="preserve">Demontáž čerpadel oběhových spirálních DN 50 </t>
  </si>
  <si>
    <t>732429111R00</t>
  </si>
  <si>
    <t xml:space="preserve">Montáž čerpadel oběhových spirálních, DN 25 </t>
  </si>
  <si>
    <t>soubor</t>
  </si>
  <si>
    <t>732890801R00</t>
  </si>
  <si>
    <t xml:space="preserve">Přemístění vybouraných hmot - strojovny, H do 6 m </t>
  </si>
  <si>
    <t>t</t>
  </si>
  <si>
    <t>998732202R00</t>
  </si>
  <si>
    <t xml:space="preserve">Přesun hmot pro strojovny, výšky do 12 m </t>
  </si>
  <si>
    <t>904      R02</t>
  </si>
  <si>
    <t>Hzs-zkousky v ramci montaz.praci Topná zkouška</t>
  </si>
  <si>
    <t>h</t>
  </si>
  <si>
    <t>733</t>
  </si>
  <si>
    <t>Rozvod potrubí</t>
  </si>
  <si>
    <t>733224205</t>
  </si>
  <si>
    <t xml:space="preserve">Příplatek za práci v kotelnách a strojovnách </t>
  </si>
  <si>
    <t>733110803R00</t>
  </si>
  <si>
    <t xml:space="preserve">Demontáž potrubí ocelového závitového do DN 15 </t>
  </si>
  <si>
    <t>733110806R00</t>
  </si>
  <si>
    <t xml:space="preserve">Demontáž potrubí ocelového závitového do DN 15-32 </t>
  </si>
  <si>
    <t>733110808R00</t>
  </si>
  <si>
    <t xml:space="preserve">Demontáž potrubí ocelového závitového do DN 32-50 </t>
  </si>
  <si>
    <t>733111114R00</t>
  </si>
  <si>
    <t xml:space="preserve">Potrubí závit. bezešvé běžné v kotelnách DN 20 </t>
  </si>
  <si>
    <t>733111115R00</t>
  </si>
  <si>
    <t xml:space="preserve">Potrubí závit. bezešvé běžné v kotelnách DN 25 </t>
  </si>
  <si>
    <t>733111116R00</t>
  </si>
  <si>
    <t xml:space="preserve">Potrubí závit. bezešvé běžné v kotelnách DN 32 </t>
  </si>
  <si>
    <t>733111117R00</t>
  </si>
  <si>
    <t xml:space="preserve">Potrubí závit. bezešvé běžné v kotelnách DN 40 </t>
  </si>
  <si>
    <t>733113117R00</t>
  </si>
  <si>
    <t xml:space="preserve">Příplatek za zhotovení přípojky DN 40 </t>
  </si>
  <si>
    <t>733121222R00</t>
  </si>
  <si>
    <t xml:space="preserve">Potrubí hladké bezešvé v kotelnách D 76 x 3,2 mm </t>
  </si>
  <si>
    <t>733123123R00</t>
  </si>
  <si>
    <t xml:space="preserve">Příplatek za zhotovení přípojek D 76 x 3,2 mm </t>
  </si>
  <si>
    <t>733161104R00</t>
  </si>
  <si>
    <t>733161106R00</t>
  </si>
  <si>
    <t>733161107R00</t>
  </si>
  <si>
    <t>733161108R00</t>
  </si>
  <si>
    <t>733190107R00</t>
  </si>
  <si>
    <t xml:space="preserve">Tlaková zkouška potrubí  DN 40 </t>
  </si>
  <si>
    <t>733190225R00</t>
  </si>
  <si>
    <t xml:space="preserve">Tlaková zkouška ocelového hladkého potrubí D 89 </t>
  </si>
  <si>
    <t>733890801R00</t>
  </si>
  <si>
    <t xml:space="preserve">Přemístění vybouraných hmot - potrubí, H do 6 m </t>
  </si>
  <si>
    <t>998733203R00</t>
  </si>
  <si>
    <t xml:space="preserve">Přesun hmot pro rozvody potrubí, výšky do 24 m </t>
  </si>
  <si>
    <t>904      R00</t>
  </si>
  <si>
    <t>Hzs-zkousky v ramci montaz.praci napojení na stávající rozvod</t>
  </si>
  <si>
    <t>734</t>
  </si>
  <si>
    <t>Armatury</t>
  </si>
  <si>
    <t>42212306</t>
  </si>
  <si>
    <t xml:space="preserve">Ventil odvzdušňovací automatický 3/8" </t>
  </si>
  <si>
    <t>B1</t>
  </si>
  <si>
    <t>KS</t>
  </si>
  <si>
    <t>B2</t>
  </si>
  <si>
    <t>B3</t>
  </si>
  <si>
    <t>HY</t>
  </si>
  <si>
    <t>OP</t>
  </si>
  <si>
    <t>TR</t>
  </si>
  <si>
    <t>V</t>
  </si>
  <si>
    <t>VEN</t>
  </si>
  <si>
    <t>VV 1</t>
  </si>
  <si>
    <t>VV2</t>
  </si>
  <si>
    <t xml:space="preserve">DTTO VENTIL DN 32 </t>
  </si>
  <si>
    <t>VV3</t>
  </si>
  <si>
    <t xml:space="preserve">VYVÁŽENÍ TOPNÉHO SYSTÉMU </t>
  </si>
  <si>
    <t>Z1</t>
  </si>
  <si>
    <t xml:space="preserve">ZPĚTNÁ KLAPKA ZÁVITOVÁ DN 25 </t>
  </si>
  <si>
    <t>Z2</t>
  </si>
  <si>
    <t xml:space="preserve">DTTO KLAPKA DN 32 </t>
  </si>
  <si>
    <t>Z3</t>
  </si>
  <si>
    <t xml:space="preserve">DTTO KLAPKA DN 40 </t>
  </si>
  <si>
    <t>g1</t>
  </si>
  <si>
    <t>g2</t>
  </si>
  <si>
    <t>g3</t>
  </si>
  <si>
    <t>g4</t>
  </si>
  <si>
    <t>ŠR</t>
  </si>
  <si>
    <t>734200811R00</t>
  </si>
  <si>
    <t xml:space="preserve">Demontáž armatur s 1závitem do G 1/2 </t>
  </si>
  <si>
    <t>734200822R00</t>
  </si>
  <si>
    <t xml:space="preserve">Demontáž armatur se 2závity do G 1 </t>
  </si>
  <si>
    <t>734200823R00</t>
  </si>
  <si>
    <t xml:space="preserve">Demontáž armatur se 2závity do G 6/4 </t>
  </si>
  <si>
    <t>734200824R00</t>
  </si>
  <si>
    <t xml:space="preserve">Demontáž armatur se 2závity do G 2 </t>
  </si>
  <si>
    <t>734209102R00</t>
  </si>
  <si>
    <t xml:space="preserve">Montáž armatur závitových,s 1závitem, G 3/8 </t>
  </si>
  <si>
    <t>734209113R00</t>
  </si>
  <si>
    <t xml:space="preserve">Montáž armatur závitových,se 2závity, G 1/2 </t>
  </si>
  <si>
    <t>734209114R00</t>
  </si>
  <si>
    <t xml:space="preserve">Montáž armatur závitových,se 2závity, G 3/4 </t>
  </si>
  <si>
    <t>734209115R00</t>
  </si>
  <si>
    <t xml:space="preserve">Montáž armatur závitových,se 2závity, G 1 </t>
  </si>
  <si>
    <t>734209116R00</t>
  </si>
  <si>
    <t xml:space="preserve">Montáž armatur závitových,se 2závity, G 5/4 </t>
  </si>
  <si>
    <t>734209124R00</t>
  </si>
  <si>
    <t xml:space="preserve">Montáž armatur závitových,se 3závity, G 3/4 </t>
  </si>
  <si>
    <t>734209125R00</t>
  </si>
  <si>
    <t xml:space="preserve">Montáž armatur závitových,se 3závity, G 1 </t>
  </si>
  <si>
    <t>734291113R00</t>
  </si>
  <si>
    <t xml:space="preserve">Kohouty plnící a vypouštěcí G 1/2 </t>
  </si>
  <si>
    <t>734411111R00</t>
  </si>
  <si>
    <t xml:space="preserve">Teploměr přímý s pouzdrem  typ 160 </t>
  </si>
  <si>
    <t>734421130R00</t>
  </si>
  <si>
    <t>734890801R00</t>
  </si>
  <si>
    <t xml:space="preserve">Přemístění demontovaných hmot - armatur, H do 6 m </t>
  </si>
  <si>
    <t>998734203R00</t>
  </si>
  <si>
    <t xml:space="preserve">Přesun hmot pro armatury, výšky do 24 m </t>
  </si>
  <si>
    <t>735</t>
  </si>
  <si>
    <t>Otopná tělesa</t>
  </si>
  <si>
    <t>735111810R00</t>
  </si>
  <si>
    <t xml:space="preserve">Demontáž těles otopných litinových článkových </t>
  </si>
  <si>
    <t>735151821R00</t>
  </si>
  <si>
    <t xml:space="preserve">Demontáž otopných těles panelových 2řadých,1500 mm </t>
  </si>
  <si>
    <t>735151822R00</t>
  </si>
  <si>
    <t xml:space="preserve">Demontáž otopných těles panelových 2řadých,2820 mm </t>
  </si>
  <si>
    <t>735157260R00</t>
  </si>
  <si>
    <t>735157266R00</t>
  </si>
  <si>
    <t>735157269R00</t>
  </si>
  <si>
    <t>735157566R00</t>
  </si>
  <si>
    <t>735157569R00</t>
  </si>
  <si>
    <t>735890801R00</t>
  </si>
  <si>
    <t xml:space="preserve">Přemístění demont. hmot - otop. těles, H do 6 m </t>
  </si>
  <si>
    <t>998735202R00</t>
  </si>
  <si>
    <t xml:space="preserve">Přesun hmot pro otopná tělesa, výšky do 12 m </t>
  </si>
  <si>
    <t>767</t>
  </si>
  <si>
    <t>Konstrukce zámečnické</t>
  </si>
  <si>
    <t>767995102R00</t>
  </si>
  <si>
    <t xml:space="preserve">Výroba a montáž kov. atypických konstr. do 10 kg </t>
  </si>
  <si>
    <t>kg</t>
  </si>
  <si>
    <t>13231064</t>
  </si>
  <si>
    <t>Úhelník rovnoramenný L jakost 11373 45x45x5 mm</t>
  </si>
  <si>
    <t>T</t>
  </si>
  <si>
    <t>998767202R00</t>
  </si>
  <si>
    <t xml:space="preserve">Přesun hmot pro zámečnické konstr., výšky do 12 m </t>
  </si>
  <si>
    <t>783</t>
  </si>
  <si>
    <t>Nátěry</t>
  </si>
  <si>
    <t>783125130R00</t>
  </si>
  <si>
    <t xml:space="preserve">Nátěr syntetický OK "C" nebo "CC" dvojnásobný </t>
  </si>
  <si>
    <t>783425250R00</t>
  </si>
  <si>
    <t xml:space="preserve">Nátěr syntet. potrubí do DN 100 mm Z +1x +1x email </t>
  </si>
  <si>
    <t>783425350R00</t>
  </si>
  <si>
    <t xml:space="preserve">Nátěr syntet. potrubí do DN 100 mm Z +2x +1x email </t>
  </si>
  <si>
    <t>M21A</t>
  </si>
  <si>
    <t>Měření a regulace</t>
  </si>
  <si>
    <t>21-1</t>
  </si>
  <si>
    <t>21-2</t>
  </si>
  <si>
    <t>21-3</t>
  </si>
  <si>
    <t>21-4</t>
  </si>
  <si>
    <t>21-5</t>
  </si>
  <si>
    <t>21-6</t>
  </si>
  <si>
    <t>21-7</t>
  </si>
  <si>
    <t xml:space="preserve">SERVOPOHON SSB 31 </t>
  </si>
  <si>
    <t>21-8</t>
  </si>
  <si>
    <t xml:space="preserve">SERVOPOHON SSC 31 </t>
  </si>
  <si>
    <t>21-9</t>
  </si>
  <si>
    <t>21-9,1</t>
  </si>
  <si>
    <t>21-9,2</t>
  </si>
  <si>
    <t>sb</t>
  </si>
  <si>
    <t>21-9,3</t>
  </si>
  <si>
    <t>905      R01</t>
  </si>
  <si>
    <t>Hzs-revize provoz.souboru a st.obj. Revize uvedení do provozu</t>
  </si>
  <si>
    <t xml:space="preserve"> na základě výběrového řízení</t>
  </si>
  <si>
    <t>Správa a údržba silnic JmK,Žerotínovo nám.3/5 Brno</t>
  </si>
  <si>
    <t>atelier DD,Údolní 5 Brno</t>
  </si>
  <si>
    <t xml:space="preserve">Izolace návleková D 15 TL.10 mm </t>
  </si>
  <si>
    <t xml:space="preserve">D 18 tl.10mm </t>
  </si>
  <si>
    <t xml:space="preserve">D 22  tl.10 mm </t>
  </si>
  <si>
    <t xml:space="preserve">D 28 tl.15 mm </t>
  </si>
  <si>
    <t xml:space="preserve">Lepidlo </t>
  </si>
  <si>
    <t xml:space="preserve">Izolace RS1/ALU Al folii 22/30 </t>
  </si>
  <si>
    <t xml:space="preserve">DTTO 28/40 </t>
  </si>
  <si>
    <t xml:space="preserve">DTTO 35/50 </t>
  </si>
  <si>
    <t xml:space="preserve">DTTO 43/50 </t>
  </si>
  <si>
    <t xml:space="preserve">DTTO 76/60 </t>
  </si>
  <si>
    <t xml:space="preserve">DTTO 49/50 </t>
  </si>
  <si>
    <t>Deska z kamenné vlny 40 x 600 x 1000 mm</t>
  </si>
  <si>
    <t xml:space="preserve">Elektroventil  DN 50 </t>
  </si>
  <si>
    <t xml:space="preserve">Čerpadlo  25/1-4 </t>
  </si>
  <si>
    <t xml:space="preserve">DTTO 25/1-6 </t>
  </si>
  <si>
    <t xml:space="preserve">DTTO 30/1-6 </t>
  </si>
  <si>
    <t xml:space="preserve">DTTO 40/1-4 </t>
  </si>
  <si>
    <t xml:space="preserve">Potrubí měděné D 15 x 1 mm, polotvrdé </t>
  </si>
  <si>
    <t xml:space="preserve">Potrubí měděné D 18 x 1 mm, polotvrdé </t>
  </si>
  <si>
    <t xml:space="preserve">Potrubí měděné D 22 x 1 mm, polotvrdé </t>
  </si>
  <si>
    <t xml:space="preserve">Potrubí měděné D 28 x 1,5 mm, tvrdé </t>
  </si>
  <si>
    <t xml:space="preserve">KULOVÝ UZÁVĚR DN 25 </t>
  </si>
  <si>
    <t xml:space="preserve">DTTO DN 32 </t>
  </si>
  <si>
    <t xml:space="preserve">DTTO DN 40 </t>
  </si>
  <si>
    <t>PROPOUŠTĚCÍ VENTIL DN 20</t>
  </si>
  <si>
    <t>OPĚRNÉ POUZDRO PRO MĚD A PŘESNÉ TRUBKY DN 15</t>
  </si>
  <si>
    <t xml:space="preserve">HLAVICE TERMOSTAT.OVLÁDÁNÍ-VEŘ.PROSTORY </t>
  </si>
  <si>
    <t>ŠROUBENÍ PRO TĚLESA DN 15 ROHOVÉ</t>
  </si>
  <si>
    <t xml:space="preserve">POJISTNÝ VENTIL 3/4"X 1" </t>
  </si>
  <si>
    <t xml:space="preserve">VYVAŽOVACÍ VENTIL DN 25 </t>
  </si>
  <si>
    <t xml:space="preserve">Kulový kouhout dn 20 </t>
  </si>
  <si>
    <t xml:space="preserve">DTTO DN 25 </t>
  </si>
  <si>
    <t xml:space="preserve">SVORNÉ ŠROUBENÍ DN 15 </t>
  </si>
  <si>
    <t xml:space="preserve">Tlakoměr deformační 0-10 MPa, D 160 </t>
  </si>
  <si>
    <t xml:space="preserve">Otopná těl.panel. 11  600/1000 </t>
  </si>
  <si>
    <t xml:space="preserve">Otopná těl.panel. 11  600/ 400 </t>
  </si>
  <si>
    <t xml:space="preserve">Otopná těl.panel. 11  600/1400 </t>
  </si>
  <si>
    <t xml:space="preserve">Otopná těl.panel. 21  600/1000 </t>
  </si>
  <si>
    <t xml:space="preserve">Otopná těl.panel. 21  600/1400 </t>
  </si>
  <si>
    <t xml:space="preserve">OVLÁDACÍ PANEL </t>
  </si>
  <si>
    <t xml:space="preserve">PROSTOROVÝ PŘÍSTROJ </t>
  </si>
  <si>
    <t xml:space="preserve">SONDA NA SNÍMÁNÍ VENEK TEPLOTY </t>
  </si>
  <si>
    <t xml:space="preserve">EKVITERMNÍ REGULÁTOR TEPLOTY </t>
  </si>
  <si>
    <t xml:space="preserve">SADA SVOREK A ČIDEL K REGULÁTORU </t>
  </si>
  <si>
    <t>SADA ČIDEL K REGULÁTORU PRO KASKÁDU KOTLŮ</t>
  </si>
  <si>
    <t>TROJCESTNÝ SMĚSOVACÍ VENTIL DN 20</t>
  </si>
  <si>
    <t>TROJCETSNÝ SMĚSOVACÍ VENTIL DN 25</t>
  </si>
  <si>
    <t>Komplet s kalometrickým poč.,DN 15 Qp-1,5m3/hod</t>
  </si>
  <si>
    <t>Komplet s kalometrickým poč. dn 20Qp-2,5m3/hod</t>
  </si>
  <si>
    <t>Stavební úpravy Ořechovská 35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</si>
</sst>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\ &quot;Kč&quot;"/>
    <numFmt numFmtId="166" formatCode="dd/mm/yy"/>
  </numFmts>
  <fonts count="38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</fills>
  <borders count="6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202">
    <xf numFmtId="0" fontId="0" fillId="0" borderId="0" xfId="0"/>
    <xf numFmtId="0" fontId="19" fillId="0" borderId="10" xfId="0" applyFont="1" applyBorder="1" applyAlignment="1">
      <alignment horizontal="centerContinuous" vertical="top"/>
    </xf>
    <xf numFmtId="0" fontId="20" fillId="0" borderId="10" xfId="0" applyFont="1" applyBorder="1" applyAlignment="1">
      <alignment horizontal="centerContinuous"/>
    </xf>
    <xf numFmtId="0" fontId="21" fillId="18" borderId="11" xfId="0" applyFont="1" applyFill="1" applyBorder="1" applyAlignment="1">
      <alignment horizontal="left"/>
    </xf>
    <xf numFmtId="0" fontId="22" fillId="18" borderId="12" xfId="0" applyFont="1" applyFill="1" applyBorder="1" applyAlignment="1">
      <alignment horizontal="centerContinuous"/>
    </xf>
    <xf numFmtId="49" fontId="23" fillId="18" borderId="13" xfId="0" applyNumberFormat="1" applyFont="1" applyFill="1" applyBorder="1" applyAlignment="1">
      <alignment horizontal="left"/>
    </xf>
    <xf numFmtId="49" fontId="22" fillId="18" borderId="12" xfId="0" applyNumberFormat="1" applyFont="1" applyFill="1" applyBorder="1" applyAlignment="1">
      <alignment horizontal="centerContinuous"/>
    </xf>
    <xf numFmtId="0" fontId="22" fillId="0" borderId="14" xfId="0" applyFont="1" applyBorder="1"/>
    <xf numFmtId="49" fontId="22" fillId="0" borderId="15" xfId="0" applyNumberFormat="1" applyFont="1" applyBorder="1" applyAlignment="1">
      <alignment horizontal="left"/>
    </xf>
    <xf numFmtId="0" fontId="20" fillId="0" borderId="16" xfId="0" applyFont="1" applyBorder="1"/>
    <xf numFmtId="0" fontId="22" fillId="0" borderId="17" xfId="0" applyFont="1" applyBorder="1"/>
    <xf numFmtId="49" fontId="22" fillId="0" borderId="18" xfId="0" applyNumberFormat="1" applyFont="1" applyBorder="1"/>
    <xf numFmtId="49" fontId="22" fillId="0" borderId="17" xfId="0" applyNumberFormat="1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0" fontId="21" fillId="0" borderId="16" xfId="0" applyFont="1" applyBorder="1"/>
    <xf numFmtId="49" fontId="22" fillId="0" borderId="20" xfId="0" applyNumberFormat="1" applyFont="1" applyBorder="1" applyAlignment="1">
      <alignment horizontal="left"/>
    </xf>
    <xf numFmtId="49" fontId="21" fillId="18" borderId="16" xfId="0" applyNumberFormat="1" applyFont="1" applyFill="1" applyBorder="1"/>
    <xf numFmtId="49" fontId="20" fillId="18" borderId="17" xfId="0" applyNumberFormat="1" applyFont="1" applyFill="1" applyBorder="1"/>
    <xf numFmtId="49" fontId="21" fillId="18" borderId="18" xfId="0" applyNumberFormat="1" applyFont="1" applyFill="1" applyBorder="1"/>
    <xf numFmtId="49" fontId="20" fillId="18" borderId="18" xfId="0" applyNumberFormat="1" applyFont="1" applyFill="1" applyBorder="1"/>
    <xf numFmtId="0" fontId="22" fillId="0" borderId="19" xfId="0" applyFont="1" applyFill="1" applyBorder="1"/>
    <xf numFmtId="3" fontId="22" fillId="0" borderId="20" xfId="0" applyNumberFormat="1" applyFont="1" applyBorder="1" applyAlignment="1">
      <alignment horizontal="left"/>
    </xf>
    <xf numFmtId="0" fontId="0" fillId="0" borderId="0" xfId="0" applyFill="1"/>
    <xf numFmtId="49" fontId="21" fillId="18" borderId="21" xfId="0" applyNumberFormat="1" applyFont="1" applyFill="1" applyBorder="1"/>
    <xf numFmtId="49" fontId="20" fillId="18" borderId="22" xfId="0" applyNumberFormat="1" applyFont="1" applyFill="1" applyBorder="1"/>
    <xf numFmtId="49" fontId="21" fillId="18" borderId="0" xfId="0" applyNumberFormat="1" applyFont="1" applyFill="1" applyBorder="1"/>
    <xf numFmtId="49" fontId="20" fillId="18" borderId="0" xfId="0" applyNumberFormat="1" applyFont="1" applyFill="1" applyBorder="1"/>
    <xf numFmtId="49" fontId="22" fillId="0" borderId="19" xfId="0" applyNumberFormat="1" applyFont="1" applyBorder="1" applyAlignment="1">
      <alignment horizontal="left"/>
    </xf>
    <xf numFmtId="0" fontId="22" fillId="0" borderId="23" xfId="0" applyFont="1" applyBorder="1"/>
    <xf numFmtId="0" fontId="22" fillId="0" borderId="19" xfId="0" applyNumberFormat="1" applyFont="1" applyBorder="1"/>
    <xf numFmtId="0" fontId="22" fillId="0" borderId="2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2" fillId="0" borderId="25" xfId="0" applyFont="1" applyBorder="1" applyAlignment="1">
      <alignment horizontal="left"/>
    </xf>
    <xf numFmtId="0" fontId="0" fillId="0" borderId="0" xfId="0" applyBorder="1"/>
    <xf numFmtId="0" fontId="22" fillId="0" borderId="19" xfId="0" applyFont="1" applyFill="1" applyBorder="1" applyAlignment="1"/>
    <xf numFmtId="0" fontId="22" fillId="0" borderId="25" xfId="0" applyFont="1" applyFill="1" applyBorder="1" applyAlignment="1"/>
    <xf numFmtId="0" fontId="1" fillId="0" borderId="0" xfId="0" applyFont="1" applyFill="1" applyBorder="1" applyAlignment="1"/>
    <xf numFmtId="0" fontId="22" fillId="0" borderId="19" xfId="0" applyFont="1" applyBorder="1" applyAlignment="1"/>
    <xf numFmtId="0" fontId="22" fillId="0" borderId="25" xfId="0" applyFont="1" applyBorder="1" applyAlignment="1"/>
    <xf numFmtId="3" fontId="0" fillId="0" borderId="0" xfId="0" applyNumberFormat="1"/>
    <xf numFmtId="0" fontId="22" fillId="0" borderId="16" xfId="0" applyFont="1" applyBorder="1"/>
    <xf numFmtId="0" fontId="22" fillId="0" borderId="14" xfId="0" applyFont="1" applyBorder="1" applyAlignment="1">
      <alignment horizontal="left"/>
    </xf>
    <xf numFmtId="0" fontId="22" fillId="0" borderId="26" xfId="0" applyFont="1" applyBorder="1" applyAlignment="1">
      <alignment horizontal="left"/>
    </xf>
    <xf numFmtId="0" fontId="19" fillId="0" borderId="27" xfId="0" applyFont="1" applyBorder="1" applyAlignment="1">
      <alignment horizontal="centerContinuous" vertical="center"/>
    </xf>
    <xf numFmtId="0" fontId="24" fillId="0" borderId="28" xfId="0" applyFont="1" applyBorder="1" applyAlignment="1">
      <alignment horizontal="centerContinuous" vertical="center"/>
    </xf>
    <xf numFmtId="0" fontId="20" fillId="0" borderId="28" xfId="0" applyFont="1" applyBorder="1" applyAlignment="1">
      <alignment horizontal="centerContinuous" vertical="center"/>
    </xf>
    <xf numFmtId="0" fontId="20" fillId="0" borderId="29" xfId="0" applyFont="1" applyBorder="1" applyAlignment="1">
      <alignment horizontal="centerContinuous" vertical="center"/>
    </xf>
    <xf numFmtId="0" fontId="21" fillId="18" borderId="30" xfId="0" applyFont="1" applyFill="1" applyBorder="1" applyAlignment="1">
      <alignment horizontal="left"/>
    </xf>
    <xf numFmtId="0" fontId="20" fillId="18" borderId="31" xfId="0" applyFont="1" applyFill="1" applyBorder="1" applyAlignment="1">
      <alignment horizontal="left"/>
    </xf>
    <xf numFmtId="0" fontId="20" fillId="18" borderId="32" xfId="0" applyFont="1" applyFill="1" applyBorder="1" applyAlignment="1">
      <alignment horizontal="centerContinuous"/>
    </xf>
    <xf numFmtId="0" fontId="21" fillId="18" borderId="31" xfId="0" applyFont="1" applyFill="1" applyBorder="1" applyAlignment="1">
      <alignment horizontal="centerContinuous"/>
    </xf>
    <xf numFmtId="0" fontId="20" fillId="18" borderId="31" xfId="0" applyFont="1" applyFill="1" applyBorder="1" applyAlignment="1">
      <alignment horizontal="centerContinuous"/>
    </xf>
    <xf numFmtId="0" fontId="20" fillId="0" borderId="33" xfId="0" applyFont="1" applyBorder="1"/>
    <xf numFmtId="0" fontId="20" fillId="0" borderId="34" xfId="0" applyFont="1" applyBorder="1"/>
    <xf numFmtId="3" fontId="20" fillId="0" borderId="15" xfId="0" applyNumberFormat="1" applyFont="1" applyBorder="1"/>
    <xf numFmtId="0" fontId="20" fillId="0" borderId="11" xfId="0" applyFont="1" applyBorder="1"/>
    <xf numFmtId="3" fontId="20" fillId="0" borderId="13" xfId="0" applyNumberFormat="1" applyFont="1" applyBorder="1"/>
    <xf numFmtId="0" fontId="20" fillId="0" borderId="12" xfId="0" applyFont="1" applyBorder="1"/>
    <xf numFmtId="3" fontId="20" fillId="0" borderId="18" xfId="0" applyNumberFormat="1" applyFont="1" applyBorder="1"/>
    <xf numFmtId="0" fontId="20" fillId="0" borderId="17" xfId="0" applyFont="1" applyBorder="1"/>
    <xf numFmtId="0" fontId="20" fillId="0" borderId="35" xfId="0" applyFont="1" applyBorder="1"/>
    <xf numFmtId="0" fontId="20" fillId="0" borderId="34" xfId="0" applyFont="1" applyBorder="1" applyAlignment="1">
      <alignment shrinkToFit="1"/>
    </xf>
    <xf numFmtId="0" fontId="20" fillId="0" borderId="36" xfId="0" applyFont="1" applyBorder="1"/>
    <xf numFmtId="0" fontId="20" fillId="0" borderId="21" xfId="0" applyFont="1" applyBorder="1"/>
    <xf numFmtId="0" fontId="20" fillId="0" borderId="0" xfId="0" applyFont="1" applyBorder="1"/>
    <xf numFmtId="3" fontId="20" fillId="0" borderId="39" xfId="0" applyNumberFormat="1" applyFont="1" applyBorder="1"/>
    <xf numFmtId="0" fontId="20" fillId="0" borderId="37" xfId="0" applyFont="1" applyBorder="1"/>
    <xf numFmtId="3" fontId="20" fillId="0" borderId="40" xfId="0" applyNumberFormat="1" applyFont="1" applyBorder="1"/>
    <xf numFmtId="0" fontId="20" fillId="0" borderId="38" xfId="0" applyFont="1" applyBorder="1"/>
    <xf numFmtId="0" fontId="21" fillId="18" borderId="11" xfId="0" applyFont="1" applyFill="1" applyBorder="1"/>
    <xf numFmtId="0" fontId="21" fillId="18" borderId="13" xfId="0" applyFont="1" applyFill="1" applyBorder="1"/>
    <xf numFmtId="0" fontId="21" fillId="18" borderId="12" xfId="0" applyFont="1" applyFill="1" applyBorder="1"/>
    <xf numFmtId="0" fontId="21" fillId="18" borderId="41" xfId="0" applyFont="1" applyFill="1" applyBorder="1"/>
    <xf numFmtId="0" fontId="21" fillId="18" borderId="42" xfId="0" applyFont="1" applyFill="1" applyBorder="1"/>
    <xf numFmtId="0" fontId="20" fillId="0" borderId="22" xfId="0" applyFont="1" applyBorder="1"/>
    <xf numFmtId="0" fontId="20" fillId="0" borderId="0" xfId="0" applyFont="1"/>
    <xf numFmtId="0" fontId="20" fillId="0" borderId="43" xfId="0" applyFont="1" applyBorder="1"/>
    <xf numFmtId="0" fontId="20" fillId="0" borderId="44" xfId="0" applyFont="1" applyBorder="1"/>
    <xf numFmtId="0" fontId="20" fillId="0" borderId="0" xfId="0" applyFont="1" applyBorder="1" applyAlignment="1">
      <alignment horizontal="right"/>
    </xf>
    <xf numFmtId="166" fontId="20" fillId="0" borderId="0" xfId="0" applyNumberFormat="1" applyFont="1" applyBorder="1"/>
    <xf numFmtId="0" fontId="20" fillId="0" borderId="0" xfId="0" applyFont="1" applyFill="1" applyBorder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0" fontId="20" fillId="0" borderId="48" xfId="0" applyFont="1" applyBorder="1"/>
    <xf numFmtId="164" fontId="20" fillId="0" borderId="49" xfId="0" applyNumberFormat="1" applyFont="1" applyBorder="1" applyAlignment="1">
      <alignment horizontal="right"/>
    </xf>
    <xf numFmtId="0" fontId="20" fillId="0" borderId="49" xfId="0" applyFont="1" applyBorder="1"/>
    <xf numFmtId="0" fontId="20" fillId="0" borderId="18" xfId="0" applyFont="1" applyBorder="1"/>
    <xf numFmtId="164" fontId="20" fillId="0" borderId="17" xfId="0" applyNumberFormat="1" applyFont="1" applyBorder="1" applyAlignment="1">
      <alignment horizontal="right"/>
    </xf>
    <xf numFmtId="0" fontId="24" fillId="18" borderId="37" xfId="0" applyFont="1" applyFill="1" applyBorder="1"/>
    <xf numFmtId="0" fontId="24" fillId="18" borderId="40" xfId="0" applyFont="1" applyFill="1" applyBorder="1"/>
    <xf numFmtId="0" fontId="24" fillId="18" borderId="38" xfId="0" applyFont="1" applyFill="1" applyBorder="1"/>
    <xf numFmtId="0" fontId="25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1" fillId="0" borderId="54" xfId="28" applyNumberFormat="1" applyFont="1" applyBorder="1"/>
    <xf numFmtId="49" fontId="20" fillId="0" borderId="54" xfId="28" applyNumberFormat="1" applyFont="1" applyBorder="1"/>
    <xf numFmtId="49" fontId="20" fillId="0" borderId="54" xfId="28" applyNumberFormat="1" applyFont="1" applyBorder="1" applyAlignment="1">
      <alignment horizontal="right"/>
    </xf>
    <xf numFmtId="0" fontId="20" fillId="0" borderId="55" xfId="28" applyFont="1" applyBorder="1"/>
    <xf numFmtId="49" fontId="20" fillId="0" borderId="54" xfId="0" applyNumberFormat="1" applyFont="1" applyBorder="1" applyAlignment="1">
      <alignment horizontal="left"/>
    </xf>
    <xf numFmtId="0" fontId="20" fillId="0" borderId="56" xfId="0" applyNumberFormat="1" applyFont="1" applyBorder="1"/>
    <xf numFmtId="49" fontId="21" fillId="0" borderId="59" xfId="28" applyNumberFormat="1" applyFont="1" applyBorder="1"/>
    <xf numFmtId="49" fontId="20" fillId="0" borderId="59" xfId="28" applyNumberFormat="1" applyFont="1" applyBorder="1"/>
    <xf numFmtId="49" fontId="20" fillId="0" borderId="59" xfId="28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1" fillId="18" borderId="30" xfId="0" applyNumberFormat="1" applyFont="1" applyFill="1" applyBorder="1" applyAlignment="1">
      <alignment horizontal="center"/>
    </xf>
    <xf numFmtId="0" fontId="21" fillId="18" borderId="31" xfId="0" applyFont="1" applyFill="1" applyBorder="1" applyAlignment="1">
      <alignment horizontal="center"/>
    </xf>
    <xf numFmtId="0" fontId="21" fillId="18" borderId="32" xfId="0" applyFont="1" applyFill="1" applyBorder="1" applyAlignment="1">
      <alignment horizontal="center"/>
    </xf>
    <xf numFmtId="0" fontId="21" fillId="18" borderId="62" xfId="0" applyFont="1" applyFill="1" applyBorder="1" applyAlignment="1">
      <alignment horizontal="center"/>
    </xf>
    <xf numFmtId="0" fontId="21" fillId="18" borderId="63" xfId="0" applyFont="1" applyFill="1" applyBorder="1" applyAlignment="1">
      <alignment horizontal="center"/>
    </xf>
    <xf numFmtId="0" fontId="21" fillId="18" borderId="64" xfId="0" applyFont="1" applyFill="1" applyBorder="1" applyAlignment="1">
      <alignment horizontal="center"/>
    </xf>
    <xf numFmtId="0" fontId="22" fillId="0" borderId="0" xfId="0" applyFont="1" applyBorder="1"/>
    <xf numFmtId="3" fontId="20" fillId="0" borderId="44" xfId="0" applyNumberFormat="1" applyFont="1" applyBorder="1"/>
    <xf numFmtId="0" fontId="21" fillId="18" borderId="30" xfId="0" applyFont="1" applyFill="1" applyBorder="1"/>
    <xf numFmtId="0" fontId="21" fillId="18" borderId="31" xfId="0" applyFont="1" applyFill="1" applyBorder="1"/>
    <xf numFmtId="3" fontId="21" fillId="18" borderId="32" xfId="0" applyNumberFormat="1" applyFont="1" applyFill="1" applyBorder="1"/>
    <xf numFmtId="3" fontId="21" fillId="18" borderId="62" xfId="0" applyNumberFormat="1" applyFont="1" applyFill="1" applyBorder="1"/>
    <xf numFmtId="3" fontId="21" fillId="18" borderId="63" xfId="0" applyNumberFormat="1" applyFont="1" applyFill="1" applyBorder="1"/>
    <xf numFmtId="3" fontId="21" fillId="18" borderId="64" xfId="0" applyNumberFormat="1" applyFont="1" applyFill="1" applyBorder="1"/>
    <xf numFmtId="0" fontId="27" fillId="0" borderId="0" xfId="0" applyFont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0" fontId="12" fillId="0" borderId="0" xfId="28"/>
    <xf numFmtId="0" fontId="20" fillId="0" borderId="0" xfId="28" applyFont="1"/>
    <xf numFmtId="0" fontId="30" fillId="0" borderId="0" xfId="28" applyFont="1" applyAlignment="1">
      <alignment horizontal="centerContinuous"/>
    </xf>
    <xf numFmtId="0" fontId="31" fillId="0" borderId="0" xfId="28" applyFont="1" applyAlignment="1">
      <alignment horizontal="centerContinuous"/>
    </xf>
    <xf numFmtId="0" fontId="31" fillId="0" borderId="0" xfId="28" applyFont="1" applyAlignment="1">
      <alignment horizontal="right"/>
    </xf>
    <xf numFmtId="0" fontId="20" fillId="0" borderId="54" xfId="28" applyFont="1" applyBorder="1"/>
    <xf numFmtId="0" fontId="22" fillId="0" borderId="55" xfId="28" applyFont="1" applyBorder="1" applyAlignment="1">
      <alignment horizontal="right"/>
    </xf>
    <xf numFmtId="49" fontId="20" fillId="0" borderId="54" xfId="28" applyNumberFormat="1" applyFont="1" applyBorder="1" applyAlignment="1">
      <alignment horizontal="left"/>
    </xf>
    <xf numFmtId="0" fontId="20" fillId="0" borderId="56" xfId="28" applyFont="1" applyBorder="1"/>
    <xf numFmtId="0" fontId="20" fillId="0" borderId="59" xfId="28" applyFont="1" applyBorder="1"/>
    <xf numFmtId="0" fontId="22" fillId="0" borderId="0" xfId="28" applyFont="1"/>
    <xf numFmtId="0" fontId="20" fillId="0" borderId="0" xfId="28" applyFont="1" applyAlignment="1">
      <alignment horizontal="right"/>
    </xf>
    <xf numFmtId="0" fontId="20" fillId="0" borderId="0" xfId="28" applyFont="1" applyAlignment="1"/>
    <xf numFmtId="49" fontId="22" fillId="18" borderId="19" xfId="28" applyNumberFormat="1" applyFont="1" applyFill="1" applyBorder="1"/>
    <xf numFmtId="0" fontId="22" fillId="18" borderId="17" xfId="28" applyFont="1" applyFill="1" applyBorder="1" applyAlignment="1">
      <alignment horizontal="center"/>
    </xf>
    <xf numFmtId="0" fontId="22" fillId="18" borderId="17" xfId="28" applyNumberFormat="1" applyFont="1" applyFill="1" applyBorder="1" applyAlignment="1">
      <alignment horizontal="center"/>
    </xf>
    <xf numFmtId="0" fontId="22" fillId="18" borderId="19" xfId="28" applyFont="1" applyFill="1" applyBorder="1" applyAlignment="1">
      <alignment horizontal="center"/>
    </xf>
    <xf numFmtId="0" fontId="21" fillId="0" borderId="65" xfId="28" applyFont="1" applyBorder="1" applyAlignment="1">
      <alignment horizontal="center"/>
    </xf>
    <xf numFmtId="49" fontId="21" fillId="0" borderId="65" xfId="28" applyNumberFormat="1" applyFont="1" applyBorder="1" applyAlignment="1">
      <alignment horizontal="left"/>
    </xf>
    <xf numFmtId="0" fontId="21" fillId="0" borderId="24" xfId="28" applyFont="1" applyBorder="1"/>
    <xf numFmtId="0" fontId="20" fillId="0" borderId="18" xfId="28" applyFont="1" applyBorder="1" applyAlignment="1">
      <alignment horizontal="center"/>
    </xf>
    <xf numFmtId="0" fontId="20" fillId="0" borderId="18" xfId="28" applyNumberFormat="1" applyFont="1" applyBorder="1" applyAlignment="1">
      <alignment horizontal="right"/>
    </xf>
    <xf numFmtId="0" fontId="20" fillId="0" borderId="17" xfId="28" applyNumberFormat="1" applyFont="1" applyBorder="1"/>
    <xf numFmtId="0" fontId="12" fillId="0" borderId="0" xfId="28" applyNumberFormat="1"/>
    <xf numFmtId="0" fontId="32" fillId="0" borderId="0" xfId="28" applyFont="1"/>
    <xf numFmtId="0" fontId="33" fillId="0" borderId="66" xfId="28" applyFont="1" applyBorder="1" applyAlignment="1">
      <alignment horizontal="center" vertical="top"/>
    </xf>
    <xf numFmtId="49" fontId="33" fillId="0" borderId="66" xfId="28" applyNumberFormat="1" applyFont="1" applyBorder="1" applyAlignment="1">
      <alignment horizontal="left" vertical="top"/>
    </xf>
    <xf numFmtId="0" fontId="33" fillId="0" borderId="66" xfId="28" applyFont="1" applyBorder="1" applyAlignment="1">
      <alignment vertical="top" wrapText="1"/>
    </xf>
    <xf numFmtId="49" fontId="33" fillId="0" borderId="66" xfId="28" applyNumberFormat="1" applyFont="1" applyBorder="1" applyAlignment="1">
      <alignment horizontal="center" shrinkToFit="1"/>
    </xf>
    <xf numFmtId="4" fontId="33" fillId="0" borderId="66" xfId="28" applyNumberFormat="1" applyFont="1" applyBorder="1" applyAlignment="1">
      <alignment horizontal="right"/>
    </xf>
    <xf numFmtId="4" fontId="33" fillId="0" borderId="66" xfId="28" applyNumberFormat="1" applyFont="1" applyBorder="1"/>
    <xf numFmtId="0" fontId="34" fillId="0" borderId="0" xfId="28" applyFont="1"/>
    <xf numFmtId="0" fontId="20" fillId="18" borderId="19" xfId="28" applyFont="1" applyFill="1" applyBorder="1" applyAlignment="1">
      <alignment horizontal="center"/>
    </xf>
    <xf numFmtId="49" fontId="35" fillId="18" borderId="19" xfId="28" applyNumberFormat="1" applyFont="1" applyFill="1" applyBorder="1" applyAlignment="1">
      <alignment horizontal="left"/>
    </xf>
    <xf numFmtId="0" fontId="35" fillId="18" borderId="24" xfId="28" applyFont="1" applyFill="1" applyBorder="1"/>
    <xf numFmtId="0" fontId="20" fillId="18" borderId="18" xfId="28" applyFont="1" applyFill="1" applyBorder="1" applyAlignment="1">
      <alignment horizontal="center"/>
    </xf>
    <xf numFmtId="4" fontId="20" fillId="18" borderId="18" xfId="28" applyNumberFormat="1" applyFont="1" applyFill="1" applyBorder="1" applyAlignment="1">
      <alignment horizontal="right"/>
    </xf>
    <xf numFmtId="4" fontId="20" fillId="18" borderId="17" xfId="28" applyNumberFormat="1" applyFont="1" applyFill="1" applyBorder="1" applyAlignment="1">
      <alignment horizontal="right"/>
    </xf>
    <xf numFmtId="4" fontId="21" fillId="18" borderId="19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6" fillId="0" borderId="0" xfId="28" applyFont="1" applyAlignment="1"/>
    <xf numFmtId="0" fontId="12" fillId="0" borderId="0" xfId="28" applyAlignment="1">
      <alignment horizontal="right"/>
    </xf>
    <xf numFmtId="0" fontId="37" fillId="0" borderId="0" xfId="28" applyFont="1" applyBorder="1"/>
    <xf numFmtId="3" fontId="37" fillId="0" borderId="0" xfId="28" applyNumberFormat="1" applyFont="1" applyBorder="1" applyAlignment="1">
      <alignment horizontal="right"/>
    </xf>
    <xf numFmtId="4" fontId="37" fillId="0" borderId="0" xfId="28" applyNumberFormat="1" applyFont="1" applyBorder="1"/>
    <xf numFmtId="0" fontId="36" fillId="0" borderId="0" xfId="28" applyFont="1" applyBorder="1" applyAlignment="1"/>
    <xf numFmtId="0" fontId="12" fillId="0" borderId="0" xfId="28" applyBorder="1" applyAlignment="1">
      <alignment horizontal="right"/>
    </xf>
    <xf numFmtId="49" fontId="22" fillId="0" borderId="21" xfId="0" applyNumberFormat="1" applyFont="1" applyBorder="1"/>
    <xf numFmtId="3" fontId="20" fillId="0" borderId="22" xfId="0" applyNumberFormat="1" applyFont="1" applyBorder="1"/>
    <xf numFmtId="3" fontId="20" fillId="0" borderId="65" xfId="0" applyNumberFormat="1" applyFont="1" applyBorder="1"/>
    <xf numFmtId="3" fontId="20" fillId="0" borderId="67" xfId="0" applyNumberFormat="1" applyFont="1" applyBorder="1"/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vertical="top" wrapText="1"/>
    </xf>
    <xf numFmtId="0" fontId="22" fillId="0" borderId="19" xfId="0" applyFont="1" applyBorder="1" applyAlignment="1">
      <alignment horizontal="left"/>
    </xf>
    <xf numFmtId="0" fontId="22" fillId="0" borderId="24" xfId="0" applyFont="1" applyBorder="1" applyAlignment="1">
      <alignment horizontal="left"/>
    </xf>
    <xf numFmtId="0" fontId="22" fillId="0" borderId="19" xfId="0" applyFont="1" applyBorder="1" applyAlignment="1">
      <alignment horizontal="center"/>
    </xf>
    <xf numFmtId="0" fontId="20" fillId="0" borderId="37" xfId="0" applyFont="1" applyBorder="1" applyAlignment="1">
      <alignment horizontal="left" shrinkToFit="1"/>
    </xf>
    <xf numFmtId="0" fontId="20" fillId="0" borderId="38" xfId="0" applyFont="1" applyBorder="1" applyAlignment="1">
      <alignment horizontal="left" shrinkToFit="1"/>
    </xf>
    <xf numFmtId="165" fontId="20" fillId="0" borderId="24" xfId="0" applyNumberFormat="1" applyFont="1" applyBorder="1" applyAlignment="1">
      <alignment horizontal="right" indent="2"/>
    </xf>
    <xf numFmtId="165" fontId="20" fillId="0" borderId="25" xfId="0" applyNumberFormat="1" applyFont="1" applyBorder="1" applyAlignment="1">
      <alignment horizontal="right" indent="2"/>
    </xf>
    <xf numFmtId="165" fontId="24" fillId="18" borderId="50" xfId="0" applyNumberFormat="1" applyFont="1" applyFill="1" applyBorder="1" applyAlignment="1">
      <alignment horizontal="right" indent="2"/>
    </xf>
    <xf numFmtId="165" fontId="24" fillId="18" borderId="51" xfId="0" applyNumberFormat="1" applyFont="1" applyFill="1" applyBorder="1" applyAlignment="1">
      <alignment horizontal="right" indent="2"/>
    </xf>
    <xf numFmtId="0" fontId="20" fillId="0" borderId="52" xfId="28" applyFont="1" applyBorder="1" applyAlignment="1">
      <alignment horizontal="center"/>
    </xf>
    <xf numFmtId="0" fontId="20" fillId="0" borderId="53" xfId="28" applyFont="1" applyBorder="1" applyAlignment="1">
      <alignment horizontal="center"/>
    </xf>
    <xf numFmtId="0" fontId="20" fillId="0" borderId="57" xfId="28" applyFont="1" applyBorder="1" applyAlignment="1">
      <alignment horizontal="center"/>
    </xf>
    <xf numFmtId="0" fontId="20" fillId="0" borderId="58" xfId="28" applyFont="1" applyBorder="1" applyAlignment="1">
      <alignment horizontal="center"/>
    </xf>
    <xf numFmtId="0" fontId="20" fillId="0" borderId="60" xfId="28" applyFont="1" applyBorder="1" applyAlignment="1">
      <alignment horizontal="left"/>
    </xf>
    <xf numFmtId="0" fontId="20" fillId="0" borderId="59" xfId="28" applyFont="1" applyBorder="1" applyAlignment="1">
      <alignment horizontal="left"/>
    </xf>
    <xf numFmtId="0" fontId="20" fillId="0" borderId="61" xfId="28" applyFont="1" applyBorder="1" applyAlignment="1">
      <alignment horizontal="left"/>
    </xf>
    <xf numFmtId="0" fontId="29" fillId="0" borderId="0" xfId="28" applyFont="1" applyAlignment="1">
      <alignment horizontal="center"/>
    </xf>
    <xf numFmtId="49" fontId="20" fillId="0" borderId="57" xfId="28" applyNumberFormat="1" applyFont="1" applyBorder="1" applyAlignment="1">
      <alignment horizontal="center"/>
    </xf>
    <xf numFmtId="0" fontId="20" fillId="0" borderId="60" xfId="28" applyFont="1" applyBorder="1" applyAlignment="1">
      <alignment horizontal="center" shrinkToFit="1"/>
    </xf>
    <xf numFmtId="0" fontId="20" fillId="0" borderId="59" xfId="28" applyFont="1" applyBorder="1" applyAlignment="1">
      <alignment horizontal="center" shrinkToFit="1"/>
    </xf>
    <xf numFmtId="0" fontId="20" fillId="0" borderId="61" xfId="28" applyFont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C8" sqref="C8:E8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0</v>
      </c>
      <c r="D2" s="5">
        <f>Rekapitulace!G2</f>
        <v>0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71</v>
      </c>
      <c r="B5" s="18"/>
      <c r="C5" s="19" t="s">
        <v>72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69</v>
      </c>
      <c r="B7" s="25"/>
      <c r="C7" s="26" t="s">
        <v>352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181" t="s">
        <v>302</v>
      </c>
      <c r="D8" s="181"/>
      <c r="E8" s="182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181" t="str">
        <f>Projektant</f>
        <v>atelier DD,Údolní 5 Brno</v>
      </c>
      <c r="D9" s="181"/>
      <c r="E9" s="182"/>
      <c r="F9" s="13"/>
      <c r="G9" s="34"/>
      <c r="H9" s="35"/>
    </row>
    <row r="10" spans="1:57">
      <c r="A10" s="29" t="s">
        <v>15</v>
      </c>
      <c r="B10" s="13"/>
      <c r="C10" s="181" t="s">
        <v>301</v>
      </c>
      <c r="D10" s="181"/>
      <c r="E10" s="181"/>
      <c r="F10" s="36"/>
      <c r="G10" s="37"/>
      <c r="H10" s="38"/>
    </row>
    <row r="11" spans="1:57" ht="13.5" customHeight="1">
      <c r="A11" s="29" t="s">
        <v>16</v>
      </c>
      <c r="B11" s="13"/>
      <c r="C11" s="181" t="s">
        <v>300</v>
      </c>
      <c r="D11" s="181"/>
      <c r="E11" s="181"/>
      <c r="F11" s="39" t="s">
        <v>17</v>
      </c>
      <c r="G11" s="40" t="s">
        <v>70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183"/>
      <c r="D12" s="183"/>
      <c r="E12" s="183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/>
      <c r="E15" s="58"/>
      <c r="F15" s="59"/>
      <c r="G15" s="56"/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/>
      <c r="E16" s="60"/>
      <c r="F16" s="61"/>
      <c r="G16" s="56"/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/>
      <c r="E17" s="60"/>
      <c r="F17" s="61"/>
      <c r="G17" s="56"/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31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32</v>
      </c>
      <c r="B22" s="66"/>
      <c r="C22" s="56">
        <f>C19+C21</f>
        <v>0</v>
      </c>
      <c r="D22" s="9"/>
      <c r="E22" s="60"/>
      <c r="F22" s="61"/>
      <c r="G22" s="56"/>
    </row>
    <row r="23" spans="1:7" ht="15.95" customHeight="1" thickBot="1">
      <c r="A23" s="184" t="s">
        <v>32</v>
      </c>
      <c r="B23" s="185"/>
      <c r="C23" s="67">
        <f>C22+G23</f>
        <v>0</v>
      </c>
      <c r="D23" s="68"/>
      <c r="E23" s="69"/>
      <c r="F23" s="70"/>
      <c r="G23" s="56">
        <v>0</v>
      </c>
    </row>
    <row r="24" spans="1:7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>
      <c r="A25" s="65" t="s">
        <v>36</v>
      </c>
      <c r="B25" s="66"/>
      <c r="C25" s="76"/>
      <c r="D25" s="66" t="s">
        <v>36</v>
      </c>
      <c r="E25" s="77"/>
      <c r="F25" s="78" t="s">
        <v>36</v>
      </c>
      <c r="G25" s="79"/>
    </row>
    <row r="26" spans="1:7" ht="37.5" customHeight="1">
      <c r="A26" s="65" t="s">
        <v>37</v>
      </c>
      <c r="B26" s="80"/>
      <c r="C26" s="76"/>
      <c r="D26" s="66" t="s">
        <v>37</v>
      </c>
      <c r="E26" s="77"/>
      <c r="F26" s="78" t="s">
        <v>37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38</v>
      </c>
      <c r="B28" s="66"/>
      <c r="C28" s="76"/>
      <c r="D28" s="78" t="s">
        <v>39</v>
      </c>
      <c r="E28" s="76"/>
      <c r="F28" s="82" t="s">
        <v>39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40</v>
      </c>
      <c r="B30" s="86"/>
      <c r="C30" s="87">
        <v>21</v>
      </c>
      <c r="D30" s="86" t="s">
        <v>41</v>
      </c>
      <c r="E30" s="88"/>
      <c r="F30" s="186">
        <f>C23-F32</f>
        <v>0</v>
      </c>
      <c r="G30" s="187"/>
    </row>
    <row r="31" spans="1:7">
      <c r="A31" s="85" t="s">
        <v>42</v>
      </c>
      <c r="B31" s="86"/>
      <c r="C31" s="87">
        <f>SazbaDPH1</f>
        <v>21</v>
      </c>
      <c r="D31" s="86" t="s">
        <v>43</v>
      </c>
      <c r="E31" s="88"/>
      <c r="F31" s="186">
        <f>ROUND(PRODUCT(F30,C31/100),0)</f>
        <v>0</v>
      </c>
      <c r="G31" s="187"/>
    </row>
    <row r="32" spans="1:7">
      <c r="A32" s="85" t="s">
        <v>40</v>
      </c>
      <c r="B32" s="86"/>
      <c r="C32" s="87">
        <v>0</v>
      </c>
      <c r="D32" s="86" t="s">
        <v>43</v>
      </c>
      <c r="E32" s="88"/>
      <c r="F32" s="186">
        <v>0</v>
      </c>
      <c r="G32" s="187"/>
    </row>
    <row r="33" spans="1:8">
      <c r="A33" s="85" t="s">
        <v>42</v>
      </c>
      <c r="B33" s="89"/>
      <c r="C33" s="90">
        <f>SazbaDPH2</f>
        <v>0</v>
      </c>
      <c r="D33" s="86" t="s">
        <v>43</v>
      </c>
      <c r="E33" s="61"/>
      <c r="F33" s="186">
        <f>ROUND(PRODUCT(F32,C33/100),0)</f>
        <v>0</v>
      </c>
      <c r="G33" s="187"/>
    </row>
    <row r="34" spans="1:8" s="94" customFormat="1" ht="19.5" customHeight="1" thickBot="1">
      <c r="A34" s="91" t="s">
        <v>44</v>
      </c>
      <c r="B34" s="92"/>
      <c r="C34" s="92"/>
      <c r="D34" s="92"/>
      <c r="E34" s="93"/>
      <c r="F34" s="188">
        <f>ROUND(SUM(F30:F33),0)</f>
        <v>0</v>
      </c>
      <c r="G34" s="189"/>
    </row>
    <row r="36" spans="1:8">
      <c r="A36" s="95" t="s">
        <v>45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180"/>
      <c r="C37" s="180"/>
      <c r="D37" s="180"/>
      <c r="E37" s="180"/>
      <c r="F37" s="180"/>
      <c r="G37" s="180"/>
      <c r="H37" t="s">
        <v>6</v>
      </c>
    </row>
    <row r="38" spans="1:8" ht="12.75" customHeight="1">
      <c r="A38" s="96"/>
      <c r="B38" s="180"/>
      <c r="C38" s="180"/>
      <c r="D38" s="180"/>
      <c r="E38" s="180"/>
      <c r="F38" s="180"/>
      <c r="G38" s="180"/>
      <c r="H38" t="s">
        <v>6</v>
      </c>
    </row>
    <row r="39" spans="1:8">
      <c r="A39" s="96"/>
      <c r="B39" s="180"/>
      <c r="C39" s="180"/>
      <c r="D39" s="180"/>
      <c r="E39" s="180"/>
      <c r="F39" s="180"/>
      <c r="G39" s="180"/>
      <c r="H39" t="s">
        <v>6</v>
      </c>
    </row>
    <row r="40" spans="1:8">
      <c r="A40" s="96"/>
      <c r="B40" s="180"/>
      <c r="C40" s="180"/>
      <c r="D40" s="180"/>
      <c r="E40" s="180"/>
      <c r="F40" s="180"/>
      <c r="G40" s="180"/>
      <c r="H40" t="s">
        <v>6</v>
      </c>
    </row>
    <row r="41" spans="1:8">
      <c r="A41" s="96"/>
      <c r="B41" s="180"/>
      <c r="C41" s="180"/>
      <c r="D41" s="180"/>
      <c r="E41" s="180"/>
      <c r="F41" s="180"/>
      <c r="G41" s="180"/>
      <c r="H41" t="s">
        <v>6</v>
      </c>
    </row>
    <row r="42" spans="1:8">
      <c r="A42" s="96"/>
      <c r="B42" s="180"/>
      <c r="C42" s="180"/>
      <c r="D42" s="180"/>
      <c r="E42" s="180"/>
      <c r="F42" s="180"/>
      <c r="G42" s="180"/>
      <c r="H42" t="s">
        <v>6</v>
      </c>
    </row>
    <row r="43" spans="1:8">
      <c r="A43" s="96"/>
      <c r="B43" s="180"/>
      <c r="C43" s="180"/>
      <c r="D43" s="180"/>
      <c r="E43" s="180"/>
      <c r="F43" s="180"/>
      <c r="G43" s="180"/>
      <c r="H43" t="s">
        <v>6</v>
      </c>
    </row>
    <row r="44" spans="1:8">
      <c r="A44" s="96"/>
      <c r="B44" s="180"/>
      <c r="C44" s="180"/>
      <c r="D44" s="180"/>
      <c r="E44" s="180"/>
      <c r="F44" s="180"/>
      <c r="G44" s="180"/>
      <c r="H44" t="s">
        <v>6</v>
      </c>
    </row>
    <row r="45" spans="1:8" ht="0.75" customHeight="1">
      <c r="A45" s="96"/>
      <c r="B45" s="180"/>
      <c r="C45" s="180"/>
      <c r="D45" s="180"/>
      <c r="E45" s="180"/>
      <c r="F45" s="180"/>
      <c r="G45" s="180"/>
      <c r="H45" t="s">
        <v>6</v>
      </c>
    </row>
    <row r="46" spans="1:8">
      <c r="B46" s="179"/>
      <c r="C46" s="179"/>
      <c r="D46" s="179"/>
      <c r="E46" s="179"/>
      <c r="F46" s="179"/>
      <c r="G46" s="179"/>
    </row>
    <row r="47" spans="1:8">
      <c r="B47" s="179"/>
      <c r="C47" s="179"/>
      <c r="D47" s="179"/>
      <c r="E47" s="179"/>
      <c r="F47" s="179"/>
      <c r="G47" s="179"/>
    </row>
    <row r="48" spans="1:8">
      <c r="B48" s="179"/>
      <c r="C48" s="179"/>
      <c r="D48" s="179"/>
      <c r="E48" s="179"/>
      <c r="F48" s="179"/>
      <c r="G48" s="179"/>
    </row>
    <row r="49" spans="2:7">
      <c r="B49" s="179"/>
      <c r="C49" s="179"/>
      <c r="D49" s="179"/>
      <c r="E49" s="179"/>
      <c r="F49" s="179"/>
      <c r="G49" s="179"/>
    </row>
    <row r="50" spans="2:7">
      <c r="B50" s="179"/>
      <c r="C50" s="179"/>
      <c r="D50" s="179"/>
      <c r="E50" s="179"/>
      <c r="F50" s="179"/>
      <c r="G50" s="179"/>
    </row>
    <row r="51" spans="2:7">
      <c r="B51" s="179"/>
      <c r="C51" s="179"/>
      <c r="D51" s="179"/>
      <c r="E51" s="179"/>
      <c r="F51" s="179"/>
      <c r="G51" s="179"/>
    </row>
    <row r="52" spans="2:7">
      <c r="B52" s="179"/>
      <c r="C52" s="179"/>
      <c r="D52" s="179"/>
      <c r="E52" s="179"/>
      <c r="F52" s="179"/>
      <c r="G52" s="179"/>
    </row>
    <row r="53" spans="2:7">
      <c r="B53" s="179"/>
      <c r="C53" s="179"/>
      <c r="D53" s="179"/>
      <c r="E53" s="179"/>
      <c r="F53" s="179"/>
      <c r="G53" s="179"/>
    </row>
    <row r="54" spans="2:7">
      <c r="B54" s="179"/>
      <c r="C54" s="179"/>
      <c r="D54" s="179"/>
      <c r="E54" s="179"/>
      <c r="F54" s="179"/>
      <c r="G54" s="179"/>
    </row>
    <row r="55" spans="2:7">
      <c r="B55" s="179"/>
      <c r="C55" s="179"/>
      <c r="D55" s="179"/>
      <c r="E55" s="179"/>
      <c r="F55" s="179"/>
      <c r="G55" s="179"/>
    </row>
  </sheetData>
  <mergeCells count="22"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B47:G47"/>
    <mergeCell ref="B48:G48"/>
    <mergeCell ref="B37:G45"/>
    <mergeCell ref="B53:G53"/>
    <mergeCell ref="C9:E9"/>
    <mergeCell ref="C11:E11"/>
    <mergeCell ref="B54:G54"/>
    <mergeCell ref="B55:G55"/>
    <mergeCell ref="B49:G49"/>
    <mergeCell ref="B50:G50"/>
    <mergeCell ref="B51:G51"/>
    <mergeCell ref="B52:G5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67"/>
  <sheetViews>
    <sheetView workbookViewId="0">
      <selection activeCell="G37" sqref="G3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90" t="s">
        <v>46</v>
      </c>
      <c r="B1" s="191"/>
      <c r="C1" s="97" t="str">
        <f>CONCATENATE(cislostavby," ",nazevstavby)</f>
        <v>dd1 Stavební úpravy Ořechovská 35</v>
      </c>
      <c r="D1" s="98"/>
      <c r="E1" s="99"/>
      <c r="F1" s="98"/>
      <c r="G1" s="100" t="s">
        <v>47</v>
      </c>
      <c r="H1" s="101"/>
      <c r="I1" s="102"/>
    </row>
    <row r="2" spans="1:9" ht="13.5" thickBot="1">
      <c r="A2" s="192" t="s">
        <v>48</v>
      </c>
      <c r="B2" s="193"/>
      <c r="C2" s="103" t="str">
        <f>CONCATENATE(cisloobjektu," ",nazevobjektu)</f>
        <v>03 ÚT</v>
      </c>
      <c r="D2" s="104"/>
      <c r="E2" s="105"/>
      <c r="F2" s="104"/>
      <c r="G2" s="194"/>
      <c r="H2" s="195"/>
      <c r="I2" s="196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49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50</v>
      </c>
      <c r="C6" s="110"/>
      <c r="D6" s="111"/>
      <c r="E6" s="112" t="s">
        <v>51</v>
      </c>
      <c r="F6" s="113" t="s">
        <v>52</v>
      </c>
      <c r="G6" s="113" t="s">
        <v>53</v>
      </c>
      <c r="H6" s="113" t="s">
        <v>54</v>
      </c>
      <c r="I6" s="114" t="s">
        <v>31</v>
      </c>
    </row>
    <row r="7" spans="1:9" s="35" customFormat="1">
      <c r="A7" s="175" t="str">
        <f>Položky!B7</f>
        <v>713</v>
      </c>
      <c r="B7" s="115" t="str">
        <f>Položky!C7</f>
        <v>Izolace tepelné</v>
      </c>
      <c r="C7" s="66"/>
      <c r="D7" s="116"/>
      <c r="E7" s="176">
        <f>Položky!BA23</f>
        <v>0</v>
      </c>
      <c r="F7" s="177">
        <f>Položky!BB23</f>
        <v>0</v>
      </c>
      <c r="G7" s="177">
        <f>Položky!BC23</f>
        <v>0</v>
      </c>
      <c r="H7" s="177">
        <f>Položky!BD23</f>
        <v>0</v>
      </c>
      <c r="I7" s="178">
        <f>Položky!BE23</f>
        <v>0</v>
      </c>
    </row>
    <row r="8" spans="1:9" s="35" customFormat="1">
      <c r="A8" s="175" t="str">
        <f>Položky!B24</f>
        <v>723</v>
      </c>
      <c r="B8" s="115" t="str">
        <f>Položky!C24</f>
        <v>Vnitřní plynovod</v>
      </c>
      <c r="C8" s="66"/>
      <c r="D8" s="116"/>
      <c r="E8" s="176">
        <f>Položky!BA35</f>
        <v>0</v>
      </c>
      <c r="F8" s="177">
        <f>Položky!BB35</f>
        <v>0</v>
      </c>
      <c r="G8" s="177">
        <f>Položky!BC35</f>
        <v>0</v>
      </c>
      <c r="H8" s="177">
        <f>Položky!BD35</f>
        <v>0</v>
      </c>
      <c r="I8" s="178">
        <f>Položky!BE35</f>
        <v>0</v>
      </c>
    </row>
    <row r="9" spans="1:9" s="35" customFormat="1">
      <c r="A9" s="175" t="str">
        <f>Položky!B36</f>
        <v>732</v>
      </c>
      <c r="B9" s="115" t="str">
        <f>Položky!C36</f>
        <v>Strojovny</v>
      </c>
      <c r="C9" s="66"/>
      <c r="D9" s="116"/>
      <c r="E9" s="176">
        <f>Položky!BA50</f>
        <v>0</v>
      </c>
      <c r="F9" s="177">
        <f>Položky!BB50</f>
        <v>0</v>
      </c>
      <c r="G9" s="177">
        <f>Položky!BC50</f>
        <v>0</v>
      </c>
      <c r="H9" s="177">
        <f>Položky!BD50</f>
        <v>0</v>
      </c>
      <c r="I9" s="178">
        <f>Položky!BE50</f>
        <v>0</v>
      </c>
    </row>
    <row r="10" spans="1:9" s="35" customFormat="1">
      <c r="A10" s="175" t="str">
        <f>Položky!B51</f>
        <v>733</v>
      </c>
      <c r="B10" s="115" t="str">
        <f>Položky!C51</f>
        <v>Rozvod potrubí</v>
      </c>
      <c r="C10" s="66"/>
      <c r="D10" s="116"/>
      <c r="E10" s="176">
        <f>Položky!BA73</f>
        <v>0</v>
      </c>
      <c r="F10" s="177">
        <f>Položky!BB73</f>
        <v>0</v>
      </c>
      <c r="G10" s="177">
        <f>Položky!BC73</f>
        <v>0</v>
      </c>
      <c r="H10" s="177">
        <f>Položky!BD73</f>
        <v>0</v>
      </c>
      <c r="I10" s="178">
        <f>Položky!BE73</f>
        <v>0</v>
      </c>
    </row>
    <row r="11" spans="1:9" s="35" customFormat="1">
      <c r="A11" s="175" t="str">
        <f>Položky!B74</f>
        <v>734</v>
      </c>
      <c r="B11" s="115" t="str">
        <f>Položky!C74</f>
        <v>Armatury</v>
      </c>
      <c r="C11" s="66"/>
      <c r="D11" s="116"/>
      <c r="E11" s="176">
        <f>Položky!BA111</f>
        <v>0</v>
      </c>
      <c r="F11" s="177">
        <f>Položky!BB111</f>
        <v>0</v>
      </c>
      <c r="G11" s="177">
        <f>Položky!BC111</f>
        <v>0</v>
      </c>
      <c r="H11" s="177">
        <f>Položky!BD111</f>
        <v>0</v>
      </c>
      <c r="I11" s="178">
        <f>Položky!BE111</f>
        <v>0</v>
      </c>
    </row>
    <row r="12" spans="1:9" s="35" customFormat="1">
      <c r="A12" s="175" t="str">
        <f>Položky!B112</f>
        <v>735</v>
      </c>
      <c r="B12" s="115" t="str">
        <f>Položky!C112</f>
        <v>Otopná tělesa</v>
      </c>
      <c r="C12" s="66"/>
      <c r="D12" s="116"/>
      <c r="E12" s="176">
        <f>Položky!BA123</f>
        <v>0</v>
      </c>
      <c r="F12" s="177">
        <f>Položky!BB123</f>
        <v>0</v>
      </c>
      <c r="G12" s="177">
        <f>Položky!BC123</f>
        <v>0</v>
      </c>
      <c r="H12" s="177">
        <f>Položky!BD123</f>
        <v>0</v>
      </c>
      <c r="I12" s="178">
        <f>Položky!BE123</f>
        <v>0</v>
      </c>
    </row>
    <row r="13" spans="1:9" s="35" customFormat="1">
      <c r="A13" s="175" t="str">
        <f>Položky!B124</f>
        <v>767</v>
      </c>
      <c r="B13" s="115" t="str">
        <f>Položky!C124</f>
        <v>Konstrukce zámečnické</v>
      </c>
      <c r="C13" s="66"/>
      <c r="D13" s="116"/>
      <c r="E13" s="176">
        <f>Položky!BA128</f>
        <v>0</v>
      </c>
      <c r="F13" s="177">
        <f>Položky!BB128</f>
        <v>0</v>
      </c>
      <c r="G13" s="177">
        <f>Položky!BC128</f>
        <v>0</v>
      </c>
      <c r="H13" s="177">
        <f>Položky!BD128</f>
        <v>0</v>
      </c>
      <c r="I13" s="178">
        <f>Položky!BE128</f>
        <v>0</v>
      </c>
    </row>
    <row r="14" spans="1:9" s="35" customFormat="1">
      <c r="A14" s="175" t="str">
        <f>Položky!B129</f>
        <v>783</v>
      </c>
      <c r="B14" s="115" t="str">
        <f>Položky!C129</f>
        <v>Nátěry</v>
      </c>
      <c r="C14" s="66"/>
      <c r="D14" s="116"/>
      <c r="E14" s="176">
        <f>Položky!BA133</f>
        <v>0</v>
      </c>
      <c r="F14" s="177">
        <f>Položky!BB133</f>
        <v>0</v>
      </c>
      <c r="G14" s="177">
        <f>Položky!BC133</f>
        <v>0</v>
      </c>
      <c r="H14" s="177">
        <f>Položky!BD133</f>
        <v>0</v>
      </c>
      <c r="I14" s="178">
        <f>Položky!BE133</f>
        <v>0</v>
      </c>
    </row>
    <row r="15" spans="1:9" s="35" customFormat="1" ht="13.5" thickBot="1">
      <c r="A15" s="175" t="str">
        <f>Položky!B134</f>
        <v>M21A</v>
      </c>
      <c r="B15" s="115" t="str">
        <f>Položky!C134</f>
        <v>Měření a regulace</v>
      </c>
      <c r="C15" s="66"/>
      <c r="D15" s="116"/>
      <c r="E15" s="176">
        <f>Položky!BA148</f>
        <v>0</v>
      </c>
      <c r="F15" s="177">
        <f>Položky!BB148</f>
        <v>0</v>
      </c>
      <c r="G15" s="177">
        <f>Položky!BC148</f>
        <v>0</v>
      </c>
      <c r="H15" s="177">
        <f>Položky!BD148</f>
        <v>0</v>
      </c>
      <c r="I15" s="178">
        <f>Položky!BE148</f>
        <v>0</v>
      </c>
    </row>
    <row r="16" spans="1:9" s="123" customFormat="1" ht="13.5" thickBot="1">
      <c r="A16" s="117"/>
      <c r="B16" s="118" t="s">
        <v>55</v>
      </c>
      <c r="C16" s="118"/>
      <c r="D16" s="119"/>
      <c r="E16" s="120">
        <f>SUM(E7:E15)</f>
        <v>0</v>
      </c>
      <c r="F16" s="121">
        <f>SUM(F7:F15)</f>
        <v>0</v>
      </c>
      <c r="G16" s="121">
        <f>SUM(G7:G15)</f>
        <v>0</v>
      </c>
      <c r="H16" s="121">
        <f>SUM(H7:H15)</f>
        <v>0</v>
      </c>
      <c r="I16" s="122">
        <f>SUM(I7:I15)</f>
        <v>0</v>
      </c>
    </row>
    <row r="17" spans="1:9">
      <c r="A17" s="66"/>
      <c r="B17" s="66"/>
      <c r="C17" s="66"/>
      <c r="D17" s="66"/>
      <c r="E17" s="66"/>
      <c r="F17" s="66"/>
      <c r="G17" s="66"/>
      <c r="H17" s="66"/>
      <c r="I17" s="66"/>
    </row>
    <row r="18" spans="1:9">
      <c r="B18" s="123"/>
      <c r="F18" s="124"/>
      <c r="G18" s="125"/>
      <c r="H18" s="125"/>
      <c r="I18" s="126"/>
    </row>
    <row r="19" spans="1:9">
      <c r="F19" s="124"/>
      <c r="G19" s="125"/>
      <c r="H19" s="125"/>
      <c r="I19" s="126"/>
    </row>
    <row r="20" spans="1:9">
      <c r="F20" s="124"/>
      <c r="G20" s="125"/>
      <c r="H20" s="125"/>
      <c r="I20" s="126"/>
    </row>
    <row r="21" spans="1:9">
      <c r="F21" s="124"/>
      <c r="G21" s="125"/>
      <c r="H21" s="125"/>
      <c r="I21" s="126"/>
    </row>
    <row r="22" spans="1:9">
      <c r="F22" s="124"/>
      <c r="G22" s="125"/>
      <c r="H22" s="125"/>
      <c r="I22" s="126"/>
    </row>
    <row r="23" spans="1:9">
      <c r="F23" s="124"/>
      <c r="G23" s="125"/>
      <c r="H23" s="125"/>
      <c r="I23" s="126"/>
    </row>
    <row r="24" spans="1:9">
      <c r="F24" s="124"/>
      <c r="G24" s="125"/>
      <c r="H24" s="125"/>
      <c r="I24" s="126"/>
    </row>
    <row r="25" spans="1:9">
      <c r="F25" s="124"/>
      <c r="G25" s="125"/>
      <c r="H25" s="125"/>
      <c r="I25" s="126"/>
    </row>
    <row r="26" spans="1:9">
      <c r="F26" s="124"/>
      <c r="G26" s="125"/>
      <c r="H26" s="125"/>
      <c r="I26" s="126"/>
    </row>
    <row r="27" spans="1:9">
      <c r="F27" s="124"/>
      <c r="G27" s="125"/>
      <c r="H27" s="125"/>
      <c r="I27" s="126"/>
    </row>
    <row r="28" spans="1:9">
      <c r="F28" s="124"/>
      <c r="G28" s="125"/>
      <c r="H28" s="125"/>
      <c r="I28" s="126"/>
    </row>
    <row r="29" spans="1:9">
      <c r="F29" s="124"/>
      <c r="G29" s="125"/>
      <c r="H29" s="125"/>
      <c r="I29" s="126"/>
    </row>
    <row r="30" spans="1:9">
      <c r="F30" s="124"/>
      <c r="G30" s="125"/>
      <c r="H30" s="125"/>
      <c r="I30" s="126"/>
    </row>
    <row r="31" spans="1:9">
      <c r="F31" s="124"/>
      <c r="G31" s="125"/>
      <c r="H31" s="125"/>
      <c r="I31" s="126"/>
    </row>
    <row r="32" spans="1:9">
      <c r="F32" s="124"/>
      <c r="G32" s="125"/>
      <c r="H32" s="125"/>
      <c r="I32" s="126"/>
    </row>
    <row r="33" spans="6:9">
      <c r="F33" s="124"/>
      <c r="G33" s="125"/>
      <c r="H33" s="125"/>
      <c r="I33" s="126"/>
    </row>
    <row r="34" spans="6:9">
      <c r="F34" s="124"/>
      <c r="G34" s="125"/>
      <c r="H34" s="125"/>
      <c r="I34" s="126"/>
    </row>
    <row r="35" spans="6:9">
      <c r="F35" s="124"/>
      <c r="G35" s="125"/>
      <c r="H35" s="125"/>
      <c r="I35" s="126"/>
    </row>
    <row r="36" spans="6:9">
      <c r="F36" s="124"/>
      <c r="G36" s="125"/>
      <c r="H36" s="125"/>
      <c r="I36" s="126"/>
    </row>
    <row r="37" spans="6:9">
      <c r="F37" s="124"/>
      <c r="G37" s="125"/>
      <c r="H37" s="125"/>
      <c r="I37" s="126"/>
    </row>
    <row r="38" spans="6:9">
      <c r="F38" s="124"/>
      <c r="G38" s="125"/>
      <c r="H38" s="125"/>
      <c r="I38" s="126"/>
    </row>
    <row r="39" spans="6:9">
      <c r="F39" s="124"/>
      <c r="G39" s="125"/>
      <c r="H39" s="125"/>
      <c r="I39" s="126"/>
    </row>
    <row r="40" spans="6:9">
      <c r="F40" s="124"/>
      <c r="G40" s="125"/>
      <c r="H40" s="125"/>
      <c r="I40" s="126"/>
    </row>
    <row r="41" spans="6:9">
      <c r="F41" s="124"/>
      <c r="G41" s="125"/>
      <c r="H41" s="125"/>
      <c r="I41" s="126"/>
    </row>
    <row r="42" spans="6:9">
      <c r="F42" s="124"/>
      <c r="G42" s="125"/>
      <c r="H42" s="125"/>
      <c r="I42" s="126"/>
    </row>
    <row r="43" spans="6:9">
      <c r="F43" s="124"/>
      <c r="G43" s="125"/>
      <c r="H43" s="125"/>
      <c r="I43" s="126"/>
    </row>
    <row r="44" spans="6:9">
      <c r="F44" s="124"/>
      <c r="G44" s="125"/>
      <c r="H44" s="125"/>
      <c r="I44" s="126"/>
    </row>
    <row r="45" spans="6:9">
      <c r="F45" s="124"/>
      <c r="G45" s="125"/>
      <c r="H45" s="125"/>
      <c r="I45" s="126"/>
    </row>
    <row r="46" spans="6:9">
      <c r="F46" s="124"/>
      <c r="G46" s="125"/>
      <c r="H46" s="125"/>
      <c r="I46" s="126"/>
    </row>
    <row r="47" spans="6:9">
      <c r="F47" s="124"/>
      <c r="G47" s="125"/>
      <c r="H47" s="125"/>
      <c r="I47" s="126"/>
    </row>
    <row r="48" spans="6:9">
      <c r="F48" s="124"/>
      <c r="G48" s="125"/>
      <c r="H48" s="125"/>
      <c r="I48" s="126"/>
    </row>
    <row r="49" spans="6:9">
      <c r="F49" s="124"/>
      <c r="G49" s="125"/>
      <c r="H49" s="125"/>
      <c r="I49" s="126"/>
    </row>
    <row r="50" spans="6:9">
      <c r="F50" s="124"/>
      <c r="G50" s="125"/>
      <c r="H50" s="125"/>
      <c r="I50" s="126"/>
    </row>
    <row r="51" spans="6:9">
      <c r="F51" s="124"/>
      <c r="G51" s="125"/>
      <c r="H51" s="125"/>
      <c r="I51" s="126"/>
    </row>
    <row r="52" spans="6:9">
      <c r="F52" s="124"/>
      <c r="G52" s="125"/>
      <c r="H52" s="125"/>
      <c r="I52" s="126"/>
    </row>
    <row r="53" spans="6:9">
      <c r="F53" s="124"/>
      <c r="G53" s="125"/>
      <c r="H53" s="125"/>
      <c r="I53" s="126"/>
    </row>
    <row r="54" spans="6:9">
      <c r="F54" s="124"/>
      <c r="G54" s="125"/>
      <c r="H54" s="125"/>
      <c r="I54" s="126"/>
    </row>
    <row r="55" spans="6:9">
      <c r="F55" s="124"/>
      <c r="G55" s="125"/>
      <c r="H55" s="125"/>
      <c r="I55" s="126"/>
    </row>
    <row r="56" spans="6:9">
      <c r="F56" s="124"/>
      <c r="G56" s="125"/>
      <c r="H56" s="125"/>
      <c r="I56" s="126"/>
    </row>
    <row r="57" spans="6:9">
      <c r="F57" s="124"/>
      <c r="G57" s="125"/>
      <c r="H57" s="125"/>
      <c r="I57" s="126"/>
    </row>
    <row r="58" spans="6:9">
      <c r="F58" s="124"/>
      <c r="G58" s="125"/>
      <c r="H58" s="125"/>
      <c r="I58" s="126"/>
    </row>
    <row r="59" spans="6:9">
      <c r="F59" s="124"/>
      <c r="G59" s="125"/>
      <c r="H59" s="125"/>
      <c r="I59" s="126"/>
    </row>
    <row r="60" spans="6:9">
      <c r="F60" s="124"/>
      <c r="G60" s="125"/>
      <c r="H60" s="125"/>
      <c r="I60" s="126"/>
    </row>
    <row r="61" spans="6:9">
      <c r="F61" s="124"/>
      <c r="G61" s="125"/>
      <c r="H61" s="125"/>
      <c r="I61" s="126"/>
    </row>
    <row r="62" spans="6:9">
      <c r="F62" s="124"/>
      <c r="G62" s="125"/>
      <c r="H62" s="125"/>
      <c r="I62" s="126"/>
    </row>
    <row r="63" spans="6:9">
      <c r="F63" s="124"/>
      <c r="G63" s="125"/>
      <c r="H63" s="125"/>
      <c r="I63" s="126"/>
    </row>
    <row r="64" spans="6:9">
      <c r="F64" s="124"/>
      <c r="G64" s="125"/>
      <c r="H64" s="125"/>
      <c r="I64" s="126"/>
    </row>
    <row r="65" spans="6:9">
      <c r="F65" s="124"/>
      <c r="G65" s="125"/>
      <c r="H65" s="125"/>
      <c r="I65" s="126"/>
    </row>
    <row r="66" spans="6:9">
      <c r="F66" s="124"/>
      <c r="G66" s="125"/>
      <c r="H66" s="125"/>
      <c r="I66" s="126"/>
    </row>
    <row r="67" spans="6:9">
      <c r="F67" s="124"/>
      <c r="G67" s="125"/>
      <c r="H67" s="125"/>
      <c r="I67" s="126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21"/>
  <sheetViews>
    <sheetView showGridLines="0" showZeros="0" tabSelected="1" zoomScaleNormal="100" workbookViewId="0">
      <selection activeCell="I3" sqref="I3"/>
    </sheetView>
  </sheetViews>
  <sheetFormatPr defaultRowHeight="12.75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69" customWidth="1"/>
    <col min="6" max="6" width="9.85546875" style="127" customWidth="1"/>
    <col min="7" max="7" width="13.85546875" style="127" customWidth="1"/>
    <col min="8" max="11" width="9.140625" style="127" customWidth="1"/>
    <col min="12" max="12" width="75.28515625" style="127" customWidth="1"/>
    <col min="13" max="13" width="45.28515625" style="127" customWidth="1"/>
    <col min="14" max="16384" width="9.140625" style="127"/>
  </cols>
  <sheetData>
    <row r="1" spans="1:104" ht="15.75">
      <c r="A1" s="197" t="s">
        <v>57</v>
      </c>
      <c r="B1" s="197"/>
      <c r="C1" s="197"/>
      <c r="D1" s="197"/>
      <c r="E1" s="197"/>
      <c r="F1" s="197"/>
      <c r="G1" s="197"/>
    </row>
    <row r="2" spans="1:104" ht="14.25" customHeight="1" thickBot="1">
      <c r="A2" s="128"/>
      <c r="B2" s="129"/>
      <c r="C2" s="130"/>
      <c r="D2" s="130"/>
      <c r="E2" s="131"/>
      <c r="F2" s="130"/>
      <c r="G2" s="130"/>
    </row>
    <row r="3" spans="1:104" ht="13.5" thickTop="1">
      <c r="A3" s="190" t="s">
        <v>46</v>
      </c>
      <c r="B3" s="191"/>
      <c r="C3" s="97" t="str">
        <f>CONCATENATE(cislostavby," ",nazevstavby)</f>
        <v>dd1 Stavební úpravy Ořechovská 35</v>
      </c>
      <c r="D3" s="132"/>
      <c r="E3" s="133" t="s">
        <v>58</v>
      </c>
      <c r="F3" s="134">
        <f>Rekapitulace!H1</f>
        <v>0</v>
      </c>
      <c r="G3" s="135"/>
    </row>
    <row r="4" spans="1:104" ht="13.5" thickBot="1">
      <c r="A4" s="198" t="s">
        <v>48</v>
      </c>
      <c r="B4" s="193"/>
      <c r="C4" s="103" t="str">
        <f>CONCATENATE(cisloobjektu," ",nazevobjektu)</f>
        <v>03 ÚT</v>
      </c>
      <c r="D4" s="136"/>
      <c r="E4" s="199">
        <f>Rekapitulace!G2</f>
        <v>0</v>
      </c>
      <c r="F4" s="200"/>
      <c r="G4" s="201"/>
    </row>
    <row r="5" spans="1:104" ht="13.5" thickTop="1">
      <c r="A5" s="137"/>
      <c r="B5" s="128"/>
      <c r="C5" s="128"/>
      <c r="D5" s="128"/>
      <c r="E5" s="138"/>
      <c r="F5" s="128"/>
      <c r="G5" s="139"/>
    </row>
    <row r="6" spans="1:104">
      <c r="A6" s="140" t="s">
        <v>59</v>
      </c>
      <c r="B6" s="141" t="s">
        <v>60</v>
      </c>
      <c r="C6" s="141" t="s">
        <v>61</v>
      </c>
      <c r="D6" s="141" t="s">
        <v>62</v>
      </c>
      <c r="E6" s="142" t="s">
        <v>63</v>
      </c>
      <c r="F6" s="141" t="s">
        <v>64</v>
      </c>
      <c r="G6" s="143" t="s">
        <v>65</v>
      </c>
    </row>
    <row r="7" spans="1:104">
      <c r="A7" s="144" t="s">
        <v>66</v>
      </c>
      <c r="B7" s="145" t="s">
        <v>73</v>
      </c>
      <c r="C7" s="146" t="s">
        <v>74</v>
      </c>
      <c r="D7" s="147"/>
      <c r="E7" s="148"/>
      <c r="F7" s="148"/>
      <c r="G7" s="149"/>
      <c r="H7" s="150"/>
      <c r="I7" s="150"/>
      <c r="O7" s="151">
        <v>1</v>
      </c>
    </row>
    <row r="8" spans="1:104">
      <c r="A8" s="152">
        <v>1</v>
      </c>
      <c r="B8" s="153" t="s">
        <v>75</v>
      </c>
      <c r="C8" s="154" t="s">
        <v>303</v>
      </c>
      <c r="D8" s="155" t="s">
        <v>76</v>
      </c>
      <c r="E8" s="156">
        <v>80</v>
      </c>
      <c r="F8" s="156"/>
      <c r="G8" s="157">
        <f t="shared" ref="G8:G22" si="0">E8*F8</f>
        <v>0</v>
      </c>
      <c r="O8" s="151">
        <v>2</v>
      </c>
      <c r="AA8" s="127">
        <v>11</v>
      </c>
      <c r="AB8" s="127">
        <v>3</v>
      </c>
      <c r="AC8" s="127">
        <v>20</v>
      </c>
      <c r="AZ8" s="127">
        <v>2</v>
      </c>
      <c r="BA8" s="127">
        <f t="shared" ref="BA8:BA22" si="1">IF(AZ8=1,G8,0)</f>
        <v>0</v>
      </c>
      <c r="BB8" s="127">
        <f t="shared" ref="BB8:BB22" si="2">IF(AZ8=2,G8,0)</f>
        <v>0</v>
      </c>
      <c r="BC8" s="127">
        <f t="shared" ref="BC8:BC22" si="3">IF(AZ8=3,G8,0)</f>
        <v>0</v>
      </c>
      <c r="BD8" s="127">
        <f t="shared" ref="BD8:BD22" si="4">IF(AZ8=4,G8,0)</f>
        <v>0</v>
      </c>
      <c r="BE8" s="127">
        <f t="shared" ref="BE8:BE22" si="5">IF(AZ8=5,G8,0)</f>
        <v>0</v>
      </c>
      <c r="CA8" s="158">
        <v>11</v>
      </c>
      <c r="CB8" s="158">
        <v>3</v>
      </c>
      <c r="CZ8" s="127">
        <v>0</v>
      </c>
    </row>
    <row r="9" spans="1:104">
      <c r="A9" s="152">
        <v>2</v>
      </c>
      <c r="B9" s="153" t="s">
        <v>77</v>
      </c>
      <c r="C9" s="154" t="s">
        <v>304</v>
      </c>
      <c r="D9" s="155" t="s">
        <v>76</v>
      </c>
      <c r="E9" s="156">
        <v>38</v>
      </c>
      <c r="F9" s="156"/>
      <c r="G9" s="157">
        <f t="shared" si="0"/>
        <v>0</v>
      </c>
      <c r="O9" s="151">
        <v>2</v>
      </c>
      <c r="AA9" s="127">
        <v>11</v>
      </c>
      <c r="AB9" s="127">
        <v>3</v>
      </c>
      <c r="AC9" s="127">
        <v>21</v>
      </c>
      <c r="AZ9" s="127">
        <v>2</v>
      </c>
      <c r="BA9" s="127">
        <f t="shared" si="1"/>
        <v>0</v>
      </c>
      <c r="BB9" s="127">
        <f t="shared" si="2"/>
        <v>0</v>
      </c>
      <c r="BC9" s="127">
        <f t="shared" si="3"/>
        <v>0</v>
      </c>
      <c r="BD9" s="127">
        <f t="shared" si="4"/>
        <v>0</v>
      </c>
      <c r="BE9" s="127">
        <f t="shared" si="5"/>
        <v>0</v>
      </c>
      <c r="CA9" s="158">
        <v>11</v>
      </c>
      <c r="CB9" s="158">
        <v>3</v>
      </c>
      <c r="CZ9" s="127">
        <v>0</v>
      </c>
    </row>
    <row r="10" spans="1:104">
      <c r="A10" s="152">
        <v>3</v>
      </c>
      <c r="B10" s="153" t="s">
        <v>78</v>
      </c>
      <c r="C10" s="154" t="s">
        <v>305</v>
      </c>
      <c r="D10" s="155" t="s">
        <v>76</v>
      </c>
      <c r="E10" s="156">
        <v>20</v>
      </c>
      <c r="F10" s="156"/>
      <c r="G10" s="157">
        <f t="shared" si="0"/>
        <v>0</v>
      </c>
      <c r="O10" s="151">
        <v>2</v>
      </c>
      <c r="AA10" s="127">
        <v>11</v>
      </c>
      <c r="AB10" s="127">
        <v>3</v>
      </c>
      <c r="AC10" s="127">
        <v>22</v>
      </c>
      <c r="AZ10" s="127">
        <v>2</v>
      </c>
      <c r="BA10" s="127">
        <f t="shared" si="1"/>
        <v>0</v>
      </c>
      <c r="BB10" s="127">
        <f t="shared" si="2"/>
        <v>0</v>
      </c>
      <c r="BC10" s="127">
        <f t="shared" si="3"/>
        <v>0</v>
      </c>
      <c r="BD10" s="127">
        <f t="shared" si="4"/>
        <v>0</v>
      </c>
      <c r="BE10" s="127">
        <f t="shared" si="5"/>
        <v>0</v>
      </c>
      <c r="CA10" s="158">
        <v>11</v>
      </c>
      <c r="CB10" s="158">
        <v>3</v>
      </c>
      <c r="CZ10" s="127">
        <v>0</v>
      </c>
    </row>
    <row r="11" spans="1:104">
      <c r="A11" s="152">
        <v>4</v>
      </c>
      <c r="B11" s="153" t="s">
        <v>79</v>
      </c>
      <c r="C11" s="154" t="s">
        <v>306</v>
      </c>
      <c r="D11" s="155" t="s">
        <v>76</v>
      </c>
      <c r="E11" s="156">
        <v>60</v>
      </c>
      <c r="F11" s="156"/>
      <c r="G11" s="157">
        <f t="shared" si="0"/>
        <v>0</v>
      </c>
      <c r="O11" s="151">
        <v>2</v>
      </c>
      <c r="AA11" s="127">
        <v>11</v>
      </c>
      <c r="AB11" s="127">
        <v>3</v>
      </c>
      <c r="AC11" s="127">
        <v>23</v>
      </c>
      <c r="AZ11" s="127">
        <v>2</v>
      </c>
      <c r="BA11" s="127">
        <f t="shared" si="1"/>
        <v>0</v>
      </c>
      <c r="BB11" s="127">
        <f t="shared" si="2"/>
        <v>0</v>
      </c>
      <c r="BC11" s="127">
        <f t="shared" si="3"/>
        <v>0</v>
      </c>
      <c r="BD11" s="127">
        <f t="shared" si="4"/>
        <v>0</v>
      </c>
      <c r="BE11" s="127">
        <f t="shared" si="5"/>
        <v>0</v>
      </c>
      <c r="CA11" s="158">
        <v>11</v>
      </c>
      <c r="CB11" s="158">
        <v>3</v>
      </c>
      <c r="CZ11" s="127">
        <v>0</v>
      </c>
    </row>
    <row r="12" spans="1:104">
      <c r="A12" s="152">
        <v>5</v>
      </c>
      <c r="B12" s="153" t="s">
        <v>80</v>
      </c>
      <c r="C12" s="154" t="s">
        <v>307</v>
      </c>
      <c r="D12" s="155" t="s">
        <v>67</v>
      </c>
      <c r="E12" s="156">
        <v>2</v>
      </c>
      <c r="F12" s="156"/>
      <c r="G12" s="157">
        <f t="shared" si="0"/>
        <v>0</v>
      </c>
      <c r="O12" s="151">
        <v>2</v>
      </c>
      <c r="AA12" s="127">
        <v>11</v>
      </c>
      <c r="AB12" s="127">
        <v>3</v>
      </c>
      <c r="AC12" s="127">
        <v>24</v>
      </c>
      <c r="AZ12" s="127">
        <v>2</v>
      </c>
      <c r="BA12" s="127">
        <f t="shared" si="1"/>
        <v>0</v>
      </c>
      <c r="BB12" s="127">
        <f t="shared" si="2"/>
        <v>0</v>
      </c>
      <c r="BC12" s="127">
        <f t="shared" si="3"/>
        <v>0</v>
      </c>
      <c r="BD12" s="127">
        <f t="shared" si="4"/>
        <v>0</v>
      </c>
      <c r="BE12" s="127">
        <f t="shared" si="5"/>
        <v>0</v>
      </c>
      <c r="CA12" s="158">
        <v>11</v>
      </c>
      <c r="CB12" s="158">
        <v>3</v>
      </c>
      <c r="CZ12" s="127">
        <v>0</v>
      </c>
    </row>
    <row r="13" spans="1:104">
      <c r="A13" s="152">
        <v>6</v>
      </c>
      <c r="B13" s="153" t="s">
        <v>81</v>
      </c>
      <c r="C13" s="154" t="s">
        <v>308</v>
      </c>
      <c r="D13" s="155" t="s">
        <v>76</v>
      </c>
      <c r="E13" s="156">
        <v>20</v>
      </c>
      <c r="F13" s="156"/>
      <c r="G13" s="157">
        <f t="shared" si="0"/>
        <v>0</v>
      </c>
      <c r="O13" s="151">
        <v>2</v>
      </c>
      <c r="AA13" s="127">
        <v>11</v>
      </c>
      <c r="AB13" s="127">
        <v>3</v>
      </c>
      <c r="AC13" s="127">
        <v>25</v>
      </c>
      <c r="AZ13" s="127">
        <v>2</v>
      </c>
      <c r="BA13" s="127">
        <f t="shared" si="1"/>
        <v>0</v>
      </c>
      <c r="BB13" s="127">
        <f t="shared" si="2"/>
        <v>0</v>
      </c>
      <c r="BC13" s="127">
        <f t="shared" si="3"/>
        <v>0</v>
      </c>
      <c r="BD13" s="127">
        <f t="shared" si="4"/>
        <v>0</v>
      </c>
      <c r="BE13" s="127">
        <f t="shared" si="5"/>
        <v>0</v>
      </c>
      <c r="CA13" s="158">
        <v>11</v>
      </c>
      <c r="CB13" s="158">
        <v>3</v>
      </c>
      <c r="CZ13" s="127">
        <v>0</v>
      </c>
    </row>
    <row r="14" spans="1:104">
      <c r="A14" s="152">
        <v>7</v>
      </c>
      <c r="B14" s="153" t="s">
        <v>82</v>
      </c>
      <c r="C14" s="154" t="s">
        <v>309</v>
      </c>
      <c r="D14" s="155" t="s">
        <v>76</v>
      </c>
      <c r="E14" s="156">
        <v>80</v>
      </c>
      <c r="F14" s="156"/>
      <c r="G14" s="157">
        <f t="shared" si="0"/>
        <v>0</v>
      </c>
      <c r="O14" s="151">
        <v>2</v>
      </c>
      <c r="AA14" s="127">
        <v>11</v>
      </c>
      <c r="AB14" s="127">
        <v>3</v>
      </c>
      <c r="AC14" s="127">
        <v>26</v>
      </c>
      <c r="AZ14" s="127">
        <v>2</v>
      </c>
      <c r="BA14" s="127">
        <f t="shared" si="1"/>
        <v>0</v>
      </c>
      <c r="BB14" s="127">
        <f t="shared" si="2"/>
        <v>0</v>
      </c>
      <c r="BC14" s="127">
        <f t="shared" si="3"/>
        <v>0</v>
      </c>
      <c r="BD14" s="127">
        <f t="shared" si="4"/>
        <v>0</v>
      </c>
      <c r="BE14" s="127">
        <f t="shared" si="5"/>
        <v>0</v>
      </c>
      <c r="CA14" s="158">
        <v>11</v>
      </c>
      <c r="CB14" s="158">
        <v>3</v>
      </c>
      <c r="CZ14" s="127">
        <v>0</v>
      </c>
    </row>
    <row r="15" spans="1:104">
      <c r="A15" s="152">
        <v>8</v>
      </c>
      <c r="B15" s="153" t="s">
        <v>83</v>
      </c>
      <c r="C15" s="154" t="s">
        <v>310</v>
      </c>
      <c r="D15" s="155" t="s">
        <v>84</v>
      </c>
      <c r="E15" s="156">
        <v>5</v>
      </c>
      <c r="F15" s="156"/>
      <c r="G15" s="157">
        <f t="shared" si="0"/>
        <v>0</v>
      </c>
      <c r="O15" s="151">
        <v>2</v>
      </c>
      <c r="AA15" s="127">
        <v>11</v>
      </c>
      <c r="AB15" s="127">
        <v>3</v>
      </c>
      <c r="AC15" s="127">
        <v>27</v>
      </c>
      <c r="AZ15" s="127">
        <v>2</v>
      </c>
      <c r="BA15" s="127">
        <f t="shared" si="1"/>
        <v>0</v>
      </c>
      <c r="BB15" s="127">
        <f t="shared" si="2"/>
        <v>0</v>
      </c>
      <c r="BC15" s="127">
        <f t="shared" si="3"/>
        <v>0</v>
      </c>
      <c r="BD15" s="127">
        <f t="shared" si="4"/>
        <v>0</v>
      </c>
      <c r="BE15" s="127">
        <f t="shared" si="5"/>
        <v>0</v>
      </c>
      <c r="CA15" s="158">
        <v>11</v>
      </c>
      <c r="CB15" s="158">
        <v>3</v>
      </c>
      <c r="CZ15" s="127">
        <v>0</v>
      </c>
    </row>
    <row r="16" spans="1:104">
      <c r="A16" s="152">
        <v>9</v>
      </c>
      <c r="B16" s="153" t="s">
        <v>85</v>
      </c>
      <c r="C16" s="154" t="s">
        <v>311</v>
      </c>
      <c r="D16" s="155" t="s">
        <v>76</v>
      </c>
      <c r="E16" s="156">
        <v>5</v>
      </c>
      <c r="F16" s="156"/>
      <c r="G16" s="157">
        <f t="shared" si="0"/>
        <v>0</v>
      </c>
      <c r="O16" s="151">
        <v>2</v>
      </c>
      <c r="AA16" s="127">
        <v>11</v>
      </c>
      <c r="AB16" s="127">
        <v>3</v>
      </c>
      <c r="AC16" s="127">
        <v>28</v>
      </c>
      <c r="AZ16" s="127">
        <v>2</v>
      </c>
      <c r="BA16" s="127">
        <f t="shared" si="1"/>
        <v>0</v>
      </c>
      <c r="BB16" s="127">
        <f t="shared" si="2"/>
        <v>0</v>
      </c>
      <c r="BC16" s="127">
        <f t="shared" si="3"/>
        <v>0</v>
      </c>
      <c r="BD16" s="127">
        <f t="shared" si="4"/>
        <v>0</v>
      </c>
      <c r="BE16" s="127">
        <f t="shared" si="5"/>
        <v>0</v>
      </c>
      <c r="CA16" s="158">
        <v>11</v>
      </c>
      <c r="CB16" s="158">
        <v>3</v>
      </c>
      <c r="CZ16" s="127">
        <v>0</v>
      </c>
    </row>
    <row r="17" spans="1:104">
      <c r="A17" s="152">
        <v>10</v>
      </c>
      <c r="B17" s="153" t="s">
        <v>86</v>
      </c>
      <c r="C17" s="154" t="s">
        <v>312</v>
      </c>
      <c r="D17" s="155" t="s">
        <v>76</v>
      </c>
      <c r="E17" s="156">
        <v>15</v>
      </c>
      <c r="F17" s="156"/>
      <c r="G17" s="157">
        <f t="shared" si="0"/>
        <v>0</v>
      </c>
      <c r="O17" s="151">
        <v>2</v>
      </c>
      <c r="AA17" s="127">
        <v>11</v>
      </c>
      <c r="AB17" s="127">
        <v>3</v>
      </c>
      <c r="AC17" s="127">
        <v>30</v>
      </c>
      <c r="AZ17" s="127">
        <v>2</v>
      </c>
      <c r="BA17" s="127">
        <f t="shared" si="1"/>
        <v>0</v>
      </c>
      <c r="BB17" s="127">
        <f t="shared" si="2"/>
        <v>0</v>
      </c>
      <c r="BC17" s="127">
        <f t="shared" si="3"/>
        <v>0</v>
      </c>
      <c r="BD17" s="127">
        <f t="shared" si="4"/>
        <v>0</v>
      </c>
      <c r="BE17" s="127">
        <f t="shared" si="5"/>
        <v>0</v>
      </c>
      <c r="CA17" s="158">
        <v>11</v>
      </c>
      <c r="CB17" s="158">
        <v>3</v>
      </c>
      <c r="CZ17" s="127">
        <v>0</v>
      </c>
    </row>
    <row r="18" spans="1:104">
      <c r="A18" s="152">
        <v>11</v>
      </c>
      <c r="B18" s="153" t="s">
        <v>87</v>
      </c>
      <c r="C18" s="154" t="s">
        <v>313</v>
      </c>
      <c r="D18" s="155" t="s">
        <v>76</v>
      </c>
      <c r="E18" s="156">
        <v>8</v>
      </c>
      <c r="F18" s="156"/>
      <c r="G18" s="157">
        <f t="shared" si="0"/>
        <v>0</v>
      </c>
      <c r="O18" s="151">
        <v>2</v>
      </c>
      <c r="AA18" s="127">
        <v>11</v>
      </c>
      <c r="AB18" s="127">
        <v>3</v>
      </c>
      <c r="AC18" s="127">
        <v>29</v>
      </c>
      <c r="AZ18" s="127">
        <v>2</v>
      </c>
      <c r="BA18" s="127">
        <f t="shared" si="1"/>
        <v>0</v>
      </c>
      <c r="BB18" s="127">
        <f t="shared" si="2"/>
        <v>0</v>
      </c>
      <c r="BC18" s="127">
        <f t="shared" si="3"/>
        <v>0</v>
      </c>
      <c r="BD18" s="127">
        <f t="shared" si="4"/>
        <v>0</v>
      </c>
      <c r="BE18" s="127">
        <f t="shared" si="5"/>
        <v>0</v>
      </c>
      <c r="CA18" s="158">
        <v>11</v>
      </c>
      <c r="CB18" s="158">
        <v>3</v>
      </c>
      <c r="CZ18" s="127">
        <v>0</v>
      </c>
    </row>
    <row r="19" spans="1:104">
      <c r="A19" s="152">
        <v>12</v>
      </c>
      <c r="B19" s="153" t="s">
        <v>88</v>
      </c>
      <c r="C19" s="154" t="s">
        <v>89</v>
      </c>
      <c r="D19" s="155" t="s">
        <v>90</v>
      </c>
      <c r="E19" s="156">
        <v>115</v>
      </c>
      <c r="F19" s="156"/>
      <c r="G19" s="157">
        <f t="shared" si="0"/>
        <v>0</v>
      </c>
      <c r="O19" s="151">
        <v>2</v>
      </c>
      <c r="AA19" s="127">
        <v>1</v>
      </c>
      <c r="AB19" s="127">
        <v>7</v>
      </c>
      <c r="AC19" s="127">
        <v>7</v>
      </c>
      <c r="AZ19" s="127">
        <v>2</v>
      </c>
      <c r="BA19" s="127">
        <f t="shared" si="1"/>
        <v>0</v>
      </c>
      <c r="BB19" s="127">
        <f t="shared" si="2"/>
        <v>0</v>
      </c>
      <c r="BC19" s="127">
        <f t="shared" si="3"/>
        <v>0</v>
      </c>
      <c r="BD19" s="127">
        <f t="shared" si="4"/>
        <v>0</v>
      </c>
      <c r="BE19" s="127">
        <f t="shared" si="5"/>
        <v>0</v>
      </c>
      <c r="CA19" s="158">
        <v>1</v>
      </c>
      <c r="CB19" s="158">
        <v>7</v>
      </c>
      <c r="CZ19" s="127">
        <v>5.1000000000000004E-4</v>
      </c>
    </row>
    <row r="20" spans="1:104">
      <c r="A20" s="152">
        <v>13</v>
      </c>
      <c r="B20" s="153" t="s">
        <v>91</v>
      </c>
      <c r="C20" s="154" t="s">
        <v>92</v>
      </c>
      <c r="D20" s="155" t="s">
        <v>90</v>
      </c>
      <c r="E20" s="156">
        <v>6</v>
      </c>
      <c r="F20" s="156"/>
      <c r="G20" s="157">
        <f t="shared" si="0"/>
        <v>0</v>
      </c>
      <c r="O20" s="151">
        <v>2</v>
      </c>
      <c r="AA20" s="127">
        <v>1</v>
      </c>
      <c r="AB20" s="127">
        <v>7</v>
      </c>
      <c r="AC20" s="127">
        <v>7</v>
      </c>
      <c r="AZ20" s="127">
        <v>2</v>
      </c>
      <c r="BA20" s="127">
        <f t="shared" si="1"/>
        <v>0</v>
      </c>
      <c r="BB20" s="127">
        <f t="shared" si="2"/>
        <v>0</v>
      </c>
      <c r="BC20" s="127">
        <f t="shared" si="3"/>
        <v>0</v>
      </c>
      <c r="BD20" s="127">
        <f t="shared" si="4"/>
        <v>0</v>
      </c>
      <c r="BE20" s="127">
        <f t="shared" si="5"/>
        <v>0</v>
      </c>
      <c r="CA20" s="158">
        <v>1</v>
      </c>
      <c r="CB20" s="158">
        <v>7</v>
      </c>
      <c r="CZ20" s="127">
        <v>1.1199999999999999E-3</v>
      </c>
    </row>
    <row r="21" spans="1:104">
      <c r="A21" s="152">
        <v>14</v>
      </c>
      <c r="B21" s="153" t="s">
        <v>93</v>
      </c>
      <c r="C21" s="154" t="s">
        <v>314</v>
      </c>
      <c r="D21" s="155" t="s">
        <v>90</v>
      </c>
      <c r="E21" s="156">
        <v>5</v>
      </c>
      <c r="F21" s="156"/>
      <c r="G21" s="157">
        <f t="shared" si="0"/>
        <v>0</v>
      </c>
      <c r="O21" s="151">
        <v>2</v>
      </c>
      <c r="AA21" s="127">
        <v>3</v>
      </c>
      <c r="AB21" s="127">
        <v>7</v>
      </c>
      <c r="AC21" s="127" t="s">
        <v>93</v>
      </c>
      <c r="AZ21" s="127">
        <v>2</v>
      </c>
      <c r="BA21" s="127">
        <f t="shared" si="1"/>
        <v>0</v>
      </c>
      <c r="BB21" s="127">
        <f t="shared" si="2"/>
        <v>0</v>
      </c>
      <c r="BC21" s="127">
        <f t="shared" si="3"/>
        <v>0</v>
      </c>
      <c r="BD21" s="127">
        <f t="shared" si="4"/>
        <v>0</v>
      </c>
      <c r="BE21" s="127">
        <f t="shared" si="5"/>
        <v>0</v>
      </c>
      <c r="CA21" s="158">
        <v>3</v>
      </c>
      <c r="CB21" s="158">
        <v>7</v>
      </c>
      <c r="CZ21" s="127">
        <v>1.1999999999999999E-3</v>
      </c>
    </row>
    <row r="22" spans="1:104">
      <c r="A22" s="152">
        <v>15</v>
      </c>
      <c r="B22" s="153" t="s">
        <v>94</v>
      </c>
      <c r="C22" s="154" t="s">
        <v>95</v>
      </c>
      <c r="D22" s="155" t="s">
        <v>56</v>
      </c>
      <c r="E22" s="156"/>
      <c r="F22" s="156"/>
      <c r="G22" s="157">
        <f t="shared" si="0"/>
        <v>0</v>
      </c>
      <c r="O22" s="151">
        <v>2</v>
      </c>
      <c r="AA22" s="127">
        <v>7</v>
      </c>
      <c r="AB22" s="127">
        <v>1002</v>
      </c>
      <c r="AC22" s="127">
        <v>5</v>
      </c>
      <c r="AZ22" s="127">
        <v>2</v>
      </c>
      <c r="BA22" s="127">
        <f t="shared" si="1"/>
        <v>0</v>
      </c>
      <c r="BB22" s="127">
        <f t="shared" si="2"/>
        <v>0</v>
      </c>
      <c r="BC22" s="127">
        <f t="shared" si="3"/>
        <v>0</v>
      </c>
      <c r="BD22" s="127">
        <f t="shared" si="4"/>
        <v>0</v>
      </c>
      <c r="BE22" s="127">
        <f t="shared" si="5"/>
        <v>0</v>
      </c>
      <c r="CA22" s="158">
        <v>7</v>
      </c>
      <c r="CB22" s="158">
        <v>1002</v>
      </c>
      <c r="CZ22" s="127">
        <v>0</v>
      </c>
    </row>
    <row r="23" spans="1:104">
      <c r="A23" s="159"/>
      <c r="B23" s="160" t="s">
        <v>68</v>
      </c>
      <c r="C23" s="161" t="str">
        <f>CONCATENATE(B7," ",C7)</f>
        <v>713 Izolace tepelné</v>
      </c>
      <c r="D23" s="162"/>
      <c r="E23" s="163"/>
      <c r="F23" s="164"/>
      <c r="G23" s="165">
        <f>SUM(G7:G22)</f>
        <v>0</v>
      </c>
      <c r="O23" s="151">
        <v>4</v>
      </c>
      <c r="BA23" s="166">
        <f>SUM(BA7:BA22)</f>
        <v>0</v>
      </c>
      <c r="BB23" s="166">
        <f>SUM(BB7:BB22)</f>
        <v>0</v>
      </c>
      <c r="BC23" s="166">
        <f>SUM(BC7:BC22)</f>
        <v>0</v>
      </c>
      <c r="BD23" s="166">
        <f>SUM(BD7:BD22)</f>
        <v>0</v>
      </c>
      <c r="BE23" s="166">
        <f>SUM(BE7:BE22)</f>
        <v>0</v>
      </c>
    </row>
    <row r="24" spans="1:104">
      <c r="A24" s="144" t="s">
        <v>66</v>
      </c>
      <c r="B24" s="145" t="s">
        <v>96</v>
      </c>
      <c r="C24" s="146" t="s">
        <v>97</v>
      </c>
      <c r="D24" s="147"/>
      <c r="E24" s="148"/>
      <c r="F24" s="148"/>
      <c r="G24" s="149"/>
      <c r="H24" s="150"/>
      <c r="I24" s="150"/>
      <c r="O24" s="151">
        <v>1</v>
      </c>
    </row>
    <row r="25" spans="1:104">
      <c r="A25" s="152">
        <v>16</v>
      </c>
      <c r="B25" s="153" t="s">
        <v>98</v>
      </c>
      <c r="C25" s="154" t="s">
        <v>99</v>
      </c>
      <c r="D25" s="155" t="s">
        <v>100</v>
      </c>
      <c r="E25" s="156">
        <v>2</v>
      </c>
      <c r="F25" s="156"/>
      <c r="G25" s="157">
        <f t="shared" ref="G25:G34" si="6">E25*F25</f>
        <v>0</v>
      </c>
      <c r="O25" s="151">
        <v>2</v>
      </c>
      <c r="AA25" s="127">
        <v>11</v>
      </c>
      <c r="AB25" s="127">
        <v>3</v>
      </c>
      <c r="AC25" s="127">
        <v>7</v>
      </c>
      <c r="AZ25" s="127">
        <v>2</v>
      </c>
      <c r="BA25" s="127">
        <f t="shared" ref="BA25:BA34" si="7">IF(AZ25=1,G25,0)</f>
        <v>0</v>
      </c>
      <c r="BB25" s="127">
        <f t="shared" ref="BB25:BB34" si="8">IF(AZ25=2,G25,0)</f>
        <v>0</v>
      </c>
      <c r="BC25" s="127">
        <f t="shared" ref="BC25:BC34" si="9">IF(AZ25=3,G25,0)</f>
        <v>0</v>
      </c>
      <c r="BD25" s="127">
        <f t="shared" ref="BD25:BD34" si="10">IF(AZ25=4,G25,0)</f>
        <v>0</v>
      </c>
      <c r="BE25" s="127">
        <f t="shared" ref="BE25:BE34" si="11">IF(AZ25=5,G25,0)</f>
        <v>0</v>
      </c>
      <c r="CA25" s="158">
        <v>11</v>
      </c>
      <c r="CB25" s="158">
        <v>3</v>
      </c>
      <c r="CZ25" s="127">
        <v>0</v>
      </c>
    </row>
    <row r="26" spans="1:104">
      <c r="A26" s="152">
        <v>17</v>
      </c>
      <c r="B26" s="153" t="s">
        <v>101</v>
      </c>
      <c r="C26" s="154" t="s">
        <v>102</v>
      </c>
      <c r="D26" s="155" t="s">
        <v>100</v>
      </c>
      <c r="E26" s="156">
        <v>2</v>
      </c>
      <c r="F26" s="156"/>
      <c r="G26" s="157">
        <f t="shared" si="6"/>
        <v>0</v>
      </c>
      <c r="O26" s="151">
        <v>2</v>
      </c>
      <c r="AA26" s="127">
        <v>11</v>
      </c>
      <c r="AB26" s="127">
        <v>3</v>
      </c>
      <c r="AC26" s="127">
        <v>8</v>
      </c>
      <c r="AZ26" s="127">
        <v>2</v>
      </c>
      <c r="BA26" s="127">
        <f t="shared" si="7"/>
        <v>0</v>
      </c>
      <c r="BB26" s="127">
        <f t="shared" si="8"/>
        <v>0</v>
      </c>
      <c r="BC26" s="127">
        <f t="shared" si="9"/>
        <v>0</v>
      </c>
      <c r="BD26" s="127">
        <f t="shared" si="10"/>
        <v>0</v>
      </c>
      <c r="BE26" s="127">
        <f t="shared" si="11"/>
        <v>0</v>
      </c>
      <c r="CA26" s="158">
        <v>11</v>
      </c>
      <c r="CB26" s="158">
        <v>3</v>
      </c>
      <c r="CZ26" s="127">
        <v>0</v>
      </c>
    </row>
    <row r="27" spans="1:104">
      <c r="A27" s="152">
        <v>18</v>
      </c>
      <c r="B27" s="153" t="s">
        <v>103</v>
      </c>
      <c r="C27" s="154" t="s">
        <v>104</v>
      </c>
      <c r="D27" s="155" t="s">
        <v>100</v>
      </c>
      <c r="E27" s="156">
        <v>1</v>
      </c>
      <c r="F27" s="156"/>
      <c r="G27" s="157">
        <f t="shared" si="6"/>
        <v>0</v>
      </c>
      <c r="O27" s="151">
        <v>2</v>
      </c>
      <c r="AA27" s="127">
        <v>11</v>
      </c>
      <c r="AB27" s="127">
        <v>3</v>
      </c>
      <c r="AC27" s="127">
        <v>9</v>
      </c>
      <c r="AZ27" s="127">
        <v>2</v>
      </c>
      <c r="BA27" s="127">
        <f t="shared" si="7"/>
        <v>0</v>
      </c>
      <c r="BB27" s="127">
        <f t="shared" si="8"/>
        <v>0</v>
      </c>
      <c r="BC27" s="127">
        <f t="shared" si="9"/>
        <v>0</v>
      </c>
      <c r="BD27" s="127">
        <f t="shared" si="10"/>
        <v>0</v>
      </c>
      <c r="BE27" s="127">
        <f t="shared" si="11"/>
        <v>0</v>
      </c>
      <c r="CA27" s="158">
        <v>11</v>
      </c>
      <c r="CB27" s="158">
        <v>3</v>
      </c>
      <c r="CZ27" s="127">
        <v>0</v>
      </c>
    </row>
    <row r="28" spans="1:104">
      <c r="A28" s="152">
        <v>19</v>
      </c>
      <c r="B28" s="153" t="s">
        <v>105</v>
      </c>
      <c r="C28" s="154" t="s">
        <v>315</v>
      </c>
      <c r="D28" s="155" t="s">
        <v>67</v>
      </c>
      <c r="E28" s="156">
        <v>1</v>
      </c>
      <c r="F28" s="156"/>
      <c r="G28" s="157">
        <f t="shared" si="6"/>
        <v>0</v>
      </c>
      <c r="O28" s="151">
        <v>2</v>
      </c>
      <c r="AA28" s="127">
        <v>11</v>
      </c>
      <c r="AB28" s="127">
        <v>3</v>
      </c>
      <c r="AC28" s="127">
        <v>4</v>
      </c>
      <c r="AZ28" s="127">
        <v>2</v>
      </c>
      <c r="BA28" s="127">
        <f t="shared" si="7"/>
        <v>0</v>
      </c>
      <c r="BB28" s="127">
        <f t="shared" si="8"/>
        <v>0</v>
      </c>
      <c r="BC28" s="127">
        <f t="shared" si="9"/>
        <v>0</v>
      </c>
      <c r="BD28" s="127">
        <f t="shared" si="10"/>
        <v>0</v>
      </c>
      <c r="BE28" s="127">
        <f t="shared" si="11"/>
        <v>0</v>
      </c>
      <c r="CA28" s="158">
        <v>11</v>
      </c>
      <c r="CB28" s="158">
        <v>3</v>
      </c>
      <c r="CZ28" s="127">
        <v>0</v>
      </c>
    </row>
    <row r="29" spans="1:104">
      <c r="A29" s="152">
        <v>20</v>
      </c>
      <c r="B29" s="153" t="s">
        <v>106</v>
      </c>
      <c r="C29" s="154" t="s">
        <v>107</v>
      </c>
      <c r="D29" s="155" t="s">
        <v>108</v>
      </c>
      <c r="E29" s="156">
        <v>4</v>
      </c>
      <c r="F29" s="156"/>
      <c r="G29" s="157">
        <f t="shared" si="6"/>
        <v>0</v>
      </c>
      <c r="O29" s="151">
        <v>2</v>
      </c>
      <c r="AA29" s="127">
        <v>11</v>
      </c>
      <c r="AB29" s="127">
        <v>3</v>
      </c>
      <c r="AC29" s="127">
        <v>5</v>
      </c>
      <c r="AZ29" s="127">
        <v>2</v>
      </c>
      <c r="BA29" s="127">
        <f t="shared" si="7"/>
        <v>0</v>
      </c>
      <c r="BB29" s="127">
        <f t="shared" si="8"/>
        <v>0</v>
      </c>
      <c r="BC29" s="127">
        <f t="shared" si="9"/>
        <v>0</v>
      </c>
      <c r="BD29" s="127">
        <f t="shared" si="10"/>
        <v>0</v>
      </c>
      <c r="BE29" s="127">
        <f t="shared" si="11"/>
        <v>0</v>
      </c>
      <c r="CA29" s="158">
        <v>11</v>
      </c>
      <c r="CB29" s="158">
        <v>3</v>
      </c>
      <c r="CZ29" s="127">
        <v>0</v>
      </c>
    </row>
    <row r="30" spans="1:104">
      <c r="A30" s="152">
        <v>21</v>
      </c>
      <c r="B30" s="153" t="s">
        <v>109</v>
      </c>
      <c r="C30" s="154" t="s">
        <v>110</v>
      </c>
      <c r="D30" s="155" t="s">
        <v>76</v>
      </c>
      <c r="E30" s="156">
        <v>2</v>
      </c>
      <c r="F30" s="156"/>
      <c r="G30" s="157">
        <f t="shared" si="6"/>
        <v>0</v>
      </c>
      <c r="O30" s="151">
        <v>2</v>
      </c>
      <c r="AA30" s="127">
        <v>1</v>
      </c>
      <c r="AB30" s="127">
        <v>7</v>
      </c>
      <c r="AC30" s="127">
        <v>7</v>
      </c>
      <c r="AZ30" s="127">
        <v>2</v>
      </c>
      <c r="BA30" s="127">
        <f t="shared" si="7"/>
        <v>0</v>
      </c>
      <c r="BB30" s="127">
        <f t="shared" si="8"/>
        <v>0</v>
      </c>
      <c r="BC30" s="127">
        <f t="shared" si="9"/>
        <v>0</v>
      </c>
      <c r="BD30" s="127">
        <f t="shared" si="10"/>
        <v>0</v>
      </c>
      <c r="BE30" s="127">
        <f t="shared" si="11"/>
        <v>0</v>
      </c>
      <c r="CA30" s="158">
        <v>1</v>
      </c>
      <c r="CB30" s="158">
        <v>7</v>
      </c>
      <c r="CZ30" s="127">
        <v>8.1700000000000002E-3</v>
      </c>
    </row>
    <row r="31" spans="1:104">
      <c r="A31" s="152">
        <v>22</v>
      </c>
      <c r="B31" s="153" t="s">
        <v>111</v>
      </c>
      <c r="C31" s="154" t="s">
        <v>112</v>
      </c>
      <c r="D31" s="155" t="s">
        <v>113</v>
      </c>
      <c r="E31" s="156">
        <v>1</v>
      </c>
      <c r="F31" s="156"/>
      <c r="G31" s="157">
        <f t="shared" si="6"/>
        <v>0</v>
      </c>
      <c r="O31" s="151">
        <v>2</v>
      </c>
      <c r="AA31" s="127">
        <v>1</v>
      </c>
      <c r="AB31" s="127">
        <v>7</v>
      </c>
      <c r="AC31" s="127">
        <v>7</v>
      </c>
      <c r="AZ31" s="127">
        <v>2</v>
      </c>
      <c r="BA31" s="127">
        <f t="shared" si="7"/>
        <v>0</v>
      </c>
      <c r="BB31" s="127">
        <f t="shared" si="8"/>
        <v>0</v>
      </c>
      <c r="BC31" s="127">
        <f t="shared" si="9"/>
        <v>0</v>
      </c>
      <c r="BD31" s="127">
        <f t="shared" si="10"/>
        <v>0</v>
      </c>
      <c r="BE31" s="127">
        <f t="shared" si="11"/>
        <v>0</v>
      </c>
      <c r="CA31" s="158">
        <v>1</v>
      </c>
      <c r="CB31" s="158">
        <v>7</v>
      </c>
      <c r="CZ31" s="127">
        <v>0</v>
      </c>
    </row>
    <row r="32" spans="1:104">
      <c r="A32" s="152">
        <v>23</v>
      </c>
      <c r="B32" s="153" t="s">
        <v>114</v>
      </c>
      <c r="C32" s="154" t="s">
        <v>115</v>
      </c>
      <c r="D32" s="155" t="s">
        <v>76</v>
      </c>
      <c r="E32" s="156">
        <v>30</v>
      </c>
      <c r="F32" s="156"/>
      <c r="G32" s="157">
        <f t="shared" si="6"/>
        <v>0</v>
      </c>
      <c r="O32" s="151">
        <v>2</v>
      </c>
      <c r="AA32" s="127">
        <v>1</v>
      </c>
      <c r="AB32" s="127">
        <v>7</v>
      </c>
      <c r="AC32" s="127">
        <v>7</v>
      </c>
      <c r="AZ32" s="127">
        <v>2</v>
      </c>
      <c r="BA32" s="127">
        <f t="shared" si="7"/>
        <v>0</v>
      </c>
      <c r="BB32" s="127">
        <f t="shared" si="8"/>
        <v>0</v>
      </c>
      <c r="BC32" s="127">
        <f t="shared" si="9"/>
        <v>0</v>
      </c>
      <c r="BD32" s="127">
        <f t="shared" si="10"/>
        <v>0</v>
      </c>
      <c r="BE32" s="127">
        <f t="shared" si="11"/>
        <v>0</v>
      </c>
      <c r="CA32" s="158">
        <v>1</v>
      </c>
      <c r="CB32" s="158">
        <v>7</v>
      </c>
      <c r="CZ32" s="127">
        <v>0</v>
      </c>
    </row>
    <row r="33" spans="1:104">
      <c r="A33" s="152">
        <v>24</v>
      </c>
      <c r="B33" s="153" t="s">
        <v>116</v>
      </c>
      <c r="C33" s="154" t="s">
        <v>117</v>
      </c>
      <c r="D33" s="155" t="s">
        <v>113</v>
      </c>
      <c r="E33" s="156">
        <v>1</v>
      </c>
      <c r="F33" s="156"/>
      <c r="G33" s="157">
        <f t="shared" si="6"/>
        <v>0</v>
      </c>
      <c r="O33" s="151">
        <v>2</v>
      </c>
      <c r="AA33" s="127">
        <v>1</v>
      </c>
      <c r="AB33" s="127">
        <v>7</v>
      </c>
      <c r="AC33" s="127">
        <v>7</v>
      </c>
      <c r="AZ33" s="127">
        <v>2</v>
      </c>
      <c r="BA33" s="127">
        <f t="shared" si="7"/>
        <v>0</v>
      </c>
      <c r="BB33" s="127">
        <f t="shared" si="8"/>
        <v>0</v>
      </c>
      <c r="BC33" s="127">
        <f t="shared" si="9"/>
        <v>0</v>
      </c>
      <c r="BD33" s="127">
        <f t="shared" si="10"/>
        <v>0</v>
      </c>
      <c r="BE33" s="127">
        <f t="shared" si="11"/>
        <v>0</v>
      </c>
      <c r="CA33" s="158">
        <v>1</v>
      </c>
      <c r="CB33" s="158">
        <v>7</v>
      </c>
      <c r="CZ33" s="127">
        <v>0</v>
      </c>
    </row>
    <row r="34" spans="1:104">
      <c r="A34" s="152">
        <v>25</v>
      </c>
      <c r="B34" s="153" t="s">
        <v>118</v>
      </c>
      <c r="C34" s="154" t="s">
        <v>119</v>
      </c>
      <c r="D34" s="155" t="s">
        <v>56</v>
      </c>
      <c r="E34" s="156"/>
      <c r="F34" s="156"/>
      <c r="G34" s="157">
        <f t="shared" si="6"/>
        <v>0</v>
      </c>
      <c r="O34" s="151">
        <v>2</v>
      </c>
      <c r="AA34" s="127">
        <v>7</v>
      </c>
      <c r="AB34" s="127">
        <v>1002</v>
      </c>
      <c r="AC34" s="127">
        <v>5</v>
      </c>
      <c r="AZ34" s="127">
        <v>2</v>
      </c>
      <c r="BA34" s="127">
        <f t="shared" si="7"/>
        <v>0</v>
      </c>
      <c r="BB34" s="127">
        <f t="shared" si="8"/>
        <v>0</v>
      </c>
      <c r="BC34" s="127">
        <f t="shared" si="9"/>
        <v>0</v>
      </c>
      <c r="BD34" s="127">
        <f t="shared" si="10"/>
        <v>0</v>
      </c>
      <c r="BE34" s="127">
        <f t="shared" si="11"/>
        <v>0</v>
      </c>
      <c r="CA34" s="158">
        <v>7</v>
      </c>
      <c r="CB34" s="158">
        <v>1002</v>
      </c>
      <c r="CZ34" s="127">
        <v>0</v>
      </c>
    </row>
    <row r="35" spans="1:104">
      <c r="A35" s="159"/>
      <c r="B35" s="160" t="s">
        <v>68</v>
      </c>
      <c r="C35" s="161" t="str">
        <f>CONCATENATE(B24," ",C24)</f>
        <v>723 Vnitřní plynovod</v>
      </c>
      <c r="D35" s="162"/>
      <c r="E35" s="163"/>
      <c r="F35" s="164"/>
      <c r="G35" s="165">
        <f>SUM(G24:G34)</f>
        <v>0</v>
      </c>
      <c r="O35" s="151">
        <v>4</v>
      </c>
      <c r="BA35" s="166">
        <f>SUM(BA24:BA34)</f>
        <v>0</v>
      </c>
      <c r="BB35" s="166">
        <f>SUM(BB24:BB34)</f>
        <v>0</v>
      </c>
      <c r="BC35" s="166">
        <f>SUM(BC24:BC34)</f>
        <v>0</v>
      </c>
      <c r="BD35" s="166">
        <f>SUM(BD24:BD34)</f>
        <v>0</v>
      </c>
      <c r="BE35" s="166">
        <f>SUM(BE24:BE34)</f>
        <v>0</v>
      </c>
    </row>
    <row r="36" spans="1:104">
      <c r="A36" s="144" t="s">
        <v>66</v>
      </c>
      <c r="B36" s="145" t="s">
        <v>120</v>
      </c>
      <c r="C36" s="146" t="s">
        <v>121</v>
      </c>
      <c r="D36" s="147"/>
      <c r="E36" s="148"/>
      <c r="F36" s="148"/>
      <c r="G36" s="149"/>
      <c r="H36" s="150"/>
      <c r="I36" s="150"/>
      <c r="O36" s="151">
        <v>1</v>
      </c>
    </row>
    <row r="37" spans="1:104">
      <c r="A37" s="152">
        <v>26</v>
      </c>
      <c r="B37" s="153" t="s">
        <v>122</v>
      </c>
      <c r="C37" s="154" t="s">
        <v>316</v>
      </c>
      <c r="D37" s="155" t="s">
        <v>67</v>
      </c>
      <c r="E37" s="156">
        <v>1</v>
      </c>
      <c r="F37" s="156"/>
      <c r="G37" s="157">
        <f t="shared" ref="G37:G49" si="12">E37*F37</f>
        <v>0</v>
      </c>
      <c r="O37" s="151">
        <v>2</v>
      </c>
      <c r="AA37" s="127">
        <v>11</v>
      </c>
      <c r="AB37" s="127">
        <v>3</v>
      </c>
      <c r="AC37" s="127">
        <v>36</v>
      </c>
      <c r="AZ37" s="127">
        <v>2</v>
      </c>
      <c r="BA37" s="127">
        <f t="shared" ref="BA37:BA49" si="13">IF(AZ37=1,G37,0)</f>
        <v>0</v>
      </c>
      <c r="BB37" s="127">
        <f t="shared" ref="BB37:BB49" si="14">IF(AZ37=2,G37,0)</f>
        <v>0</v>
      </c>
      <c r="BC37" s="127">
        <f t="shared" ref="BC37:BC49" si="15">IF(AZ37=3,G37,0)</f>
        <v>0</v>
      </c>
      <c r="BD37" s="127">
        <f t="shared" ref="BD37:BD49" si="16">IF(AZ37=4,G37,0)</f>
        <v>0</v>
      </c>
      <c r="BE37" s="127">
        <f t="shared" ref="BE37:BE49" si="17">IF(AZ37=5,G37,0)</f>
        <v>0</v>
      </c>
      <c r="CA37" s="158">
        <v>11</v>
      </c>
      <c r="CB37" s="158">
        <v>3</v>
      </c>
      <c r="CZ37" s="127">
        <v>0</v>
      </c>
    </row>
    <row r="38" spans="1:104">
      <c r="A38" s="152">
        <v>27</v>
      </c>
      <c r="B38" s="153" t="s">
        <v>123</v>
      </c>
      <c r="C38" s="154" t="s">
        <v>317</v>
      </c>
      <c r="D38" s="155" t="s">
        <v>67</v>
      </c>
      <c r="E38" s="156">
        <v>1</v>
      </c>
      <c r="F38" s="156"/>
      <c r="G38" s="157">
        <f t="shared" si="12"/>
        <v>0</v>
      </c>
      <c r="O38" s="151">
        <v>2</v>
      </c>
      <c r="AA38" s="127">
        <v>11</v>
      </c>
      <c r="AB38" s="127">
        <v>3</v>
      </c>
      <c r="AC38" s="127">
        <v>37</v>
      </c>
      <c r="AZ38" s="127">
        <v>2</v>
      </c>
      <c r="BA38" s="127">
        <f t="shared" si="13"/>
        <v>0</v>
      </c>
      <c r="BB38" s="127">
        <f t="shared" si="14"/>
        <v>0</v>
      </c>
      <c r="BC38" s="127">
        <f t="shared" si="15"/>
        <v>0</v>
      </c>
      <c r="BD38" s="127">
        <f t="shared" si="16"/>
        <v>0</v>
      </c>
      <c r="BE38" s="127">
        <f t="shared" si="17"/>
        <v>0</v>
      </c>
      <c r="CA38" s="158">
        <v>11</v>
      </c>
      <c r="CB38" s="158">
        <v>3</v>
      </c>
      <c r="CZ38" s="127">
        <v>0</v>
      </c>
    </row>
    <row r="39" spans="1:104">
      <c r="A39" s="152">
        <v>28</v>
      </c>
      <c r="B39" s="153" t="s">
        <v>124</v>
      </c>
      <c r="C39" s="154" t="s">
        <v>318</v>
      </c>
      <c r="D39" s="155" t="s">
        <v>67</v>
      </c>
      <c r="E39" s="156">
        <v>1</v>
      </c>
      <c r="F39" s="156"/>
      <c r="G39" s="157">
        <f t="shared" si="12"/>
        <v>0</v>
      </c>
      <c r="O39" s="151">
        <v>2</v>
      </c>
      <c r="AA39" s="127">
        <v>11</v>
      </c>
      <c r="AB39" s="127">
        <v>3</v>
      </c>
      <c r="AC39" s="127">
        <v>38</v>
      </c>
      <c r="AZ39" s="127">
        <v>2</v>
      </c>
      <c r="BA39" s="127">
        <f t="shared" si="13"/>
        <v>0</v>
      </c>
      <c r="BB39" s="127">
        <f t="shared" si="14"/>
        <v>0</v>
      </c>
      <c r="BC39" s="127">
        <f t="shared" si="15"/>
        <v>0</v>
      </c>
      <c r="BD39" s="127">
        <f t="shared" si="16"/>
        <v>0</v>
      </c>
      <c r="BE39" s="127">
        <f t="shared" si="17"/>
        <v>0</v>
      </c>
      <c r="CA39" s="158">
        <v>11</v>
      </c>
      <c r="CB39" s="158">
        <v>3</v>
      </c>
      <c r="CZ39" s="127">
        <v>0</v>
      </c>
    </row>
    <row r="40" spans="1:104">
      <c r="A40" s="152">
        <v>29</v>
      </c>
      <c r="B40" s="153" t="s">
        <v>125</v>
      </c>
      <c r="C40" s="154" t="s">
        <v>319</v>
      </c>
      <c r="D40" s="155" t="s">
        <v>67</v>
      </c>
      <c r="E40" s="156">
        <v>2</v>
      </c>
      <c r="F40" s="156"/>
      <c r="G40" s="157">
        <f t="shared" si="12"/>
        <v>0</v>
      </c>
      <c r="O40" s="151">
        <v>2</v>
      </c>
      <c r="AA40" s="127">
        <v>11</v>
      </c>
      <c r="AB40" s="127">
        <v>3</v>
      </c>
      <c r="AC40" s="127">
        <v>39</v>
      </c>
      <c r="AZ40" s="127">
        <v>2</v>
      </c>
      <c r="BA40" s="127">
        <f t="shared" si="13"/>
        <v>0</v>
      </c>
      <c r="BB40" s="127">
        <f t="shared" si="14"/>
        <v>0</v>
      </c>
      <c r="BC40" s="127">
        <f t="shared" si="15"/>
        <v>0</v>
      </c>
      <c r="BD40" s="127">
        <f t="shared" si="16"/>
        <v>0</v>
      </c>
      <c r="BE40" s="127">
        <f t="shared" si="17"/>
        <v>0</v>
      </c>
      <c r="CA40" s="158">
        <v>11</v>
      </c>
      <c r="CB40" s="158">
        <v>3</v>
      </c>
      <c r="CZ40" s="127">
        <v>0</v>
      </c>
    </row>
    <row r="41" spans="1:104" ht="22.5">
      <c r="A41" s="152">
        <v>30</v>
      </c>
      <c r="B41" s="153" t="s">
        <v>126</v>
      </c>
      <c r="C41" s="154" t="s">
        <v>127</v>
      </c>
      <c r="D41" s="155" t="s">
        <v>76</v>
      </c>
      <c r="E41" s="156">
        <v>2.1</v>
      </c>
      <c r="F41" s="156"/>
      <c r="G41" s="157">
        <f t="shared" si="12"/>
        <v>0</v>
      </c>
      <c r="O41" s="151">
        <v>2</v>
      </c>
      <c r="AA41" s="127">
        <v>11</v>
      </c>
      <c r="AB41" s="127">
        <v>3</v>
      </c>
      <c r="AC41" s="127">
        <v>33</v>
      </c>
      <c r="AZ41" s="127">
        <v>2</v>
      </c>
      <c r="BA41" s="127">
        <f t="shared" si="13"/>
        <v>0</v>
      </c>
      <c r="BB41" s="127">
        <f t="shared" si="14"/>
        <v>0</v>
      </c>
      <c r="BC41" s="127">
        <f t="shared" si="15"/>
        <v>0</v>
      </c>
      <c r="BD41" s="127">
        <f t="shared" si="16"/>
        <v>0</v>
      </c>
      <c r="BE41" s="127">
        <f t="shared" si="17"/>
        <v>0</v>
      </c>
      <c r="CA41" s="158">
        <v>11</v>
      </c>
      <c r="CB41" s="158">
        <v>3</v>
      </c>
      <c r="CZ41" s="127">
        <v>0</v>
      </c>
    </row>
    <row r="42" spans="1:104">
      <c r="A42" s="152">
        <v>31</v>
      </c>
      <c r="B42" s="153" t="s">
        <v>128</v>
      </c>
      <c r="C42" s="154" t="s">
        <v>129</v>
      </c>
      <c r="D42" s="155" t="s">
        <v>130</v>
      </c>
      <c r="E42" s="156">
        <v>1</v>
      </c>
      <c r="F42" s="156"/>
      <c r="G42" s="157">
        <f t="shared" si="12"/>
        <v>0</v>
      </c>
      <c r="O42" s="151">
        <v>2</v>
      </c>
      <c r="AA42" s="127">
        <v>11</v>
      </c>
      <c r="AB42" s="127">
        <v>3</v>
      </c>
      <c r="AC42" s="127">
        <v>34</v>
      </c>
      <c r="AZ42" s="127">
        <v>2</v>
      </c>
      <c r="BA42" s="127">
        <f t="shared" si="13"/>
        <v>0</v>
      </c>
      <c r="BB42" s="127">
        <f t="shared" si="14"/>
        <v>0</v>
      </c>
      <c r="BC42" s="127">
        <f t="shared" si="15"/>
        <v>0</v>
      </c>
      <c r="BD42" s="127">
        <f t="shared" si="16"/>
        <v>0</v>
      </c>
      <c r="BE42" s="127">
        <f t="shared" si="17"/>
        <v>0</v>
      </c>
      <c r="CA42" s="158">
        <v>11</v>
      </c>
      <c r="CB42" s="158">
        <v>3</v>
      </c>
      <c r="CZ42" s="127">
        <v>0</v>
      </c>
    </row>
    <row r="43" spans="1:104">
      <c r="A43" s="152">
        <v>32</v>
      </c>
      <c r="B43" s="153" t="s">
        <v>131</v>
      </c>
      <c r="C43" s="154" t="s">
        <v>132</v>
      </c>
      <c r="D43" s="155" t="s">
        <v>76</v>
      </c>
      <c r="E43" s="156">
        <v>3</v>
      </c>
      <c r="F43" s="156"/>
      <c r="G43" s="157">
        <f t="shared" si="12"/>
        <v>0</v>
      </c>
      <c r="O43" s="151">
        <v>2</v>
      </c>
      <c r="AA43" s="127">
        <v>1</v>
      </c>
      <c r="AB43" s="127">
        <v>7</v>
      </c>
      <c r="AC43" s="127">
        <v>7</v>
      </c>
      <c r="AZ43" s="127">
        <v>2</v>
      </c>
      <c r="BA43" s="127">
        <f t="shared" si="13"/>
        <v>0</v>
      </c>
      <c r="BB43" s="127">
        <f t="shared" si="14"/>
        <v>0</v>
      </c>
      <c r="BC43" s="127">
        <f t="shared" si="15"/>
        <v>0</v>
      </c>
      <c r="BD43" s="127">
        <f t="shared" si="16"/>
        <v>0</v>
      </c>
      <c r="BE43" s="127">
        <f t="shared" si="17"/>
        <v>0</v>
      </c>
      <c r="CA43" s="158">
        <v>1</v>
      </c>
      <c r="CB43" s="158">
        <v>7</v>
      </c>
      <c r="CZ43" s="127">
        <v>0</v>
      </c>
    </row>
    <row r="44" spans="1:104">
      <c r="A44" s="152">
        <v>33</v>
      </c>
      <c r="B44" s="153" t="s">
        <v>133</v>
      </c>
      <c r="C44" s="154" t="s">
        <v>134</v>
      </c>
      <c r="D44" s="155" t="s">
        <v>113</v>
      </c>
      <c r="E44" s="156">
        <v>1</v>
      </c>
      <c r="F44" s="156"/>
      <c r="G44" s="157">
        <f t="shared" si="12"/>
        <v>0</v>
      </c>
      <c r="O44" s="151">
        <v>2</v>
      </c>
      <c r="AA44" s="127">
        <v>1</v>
      </c>
      <c r="AB44" s="127">
        <v>7</v>
      </c>
      <c r="AC44" s="127">
        <v>7</v>
      </c>
      <c r="AZ44" s="127">
        <v>2</v>
      </c>
      <c r="BA44" s="127">
        <f t="shared" si="13"/>
        <v>0</v>
      </c>
      <c r="BB44" s="127">
        <f t="shared" si="14"/>
        <v>0</v>
      </c>
      <c r="BC44" s="127">
        <f t="shared" si="15"/>
        <v>0</v>
      </c>
      <c r="BD44" s="127">
        <f t="shared" si="16"/>
        <v>0</v>
      </c>
      <c r="BE44" s="127">
        <f t="shared" si="17"/>
        <v>0</v>
      </c>
      <c r="CA44" s="158">
        <v>1</v>
      </c>
      <c r="CB44" s="158">
        <v>7</v>
      </c>
      <c r="CZ44" s="127">
        <v>0</v>
      </c>
    </row>
    <row r="45" spans="1:104">
      <c r="A45" s="152">
        <v>34</v>
      </c>
      <c r="B45" s="153" t="s">
        <v>135</v>
      </c>
      <c r="C45" s="154" t="s">
        <v>136</v>
      </c>
      <c r="D45" s="155" t="s">
        <v>113</v>
      </c>
      <c r="E45" s="156">
        <v>2</v>
      </c>
      <c r="F45" s="156"/>
      <c r="G45" s="157">
        <f t="shared" si="12"/>
        <v>0</v>
      </c>
      <c r="O45" s="151">
        <v>2</v>
      </c>
      <c r="AA45" s="127">
        <v>1</v>
      </c>
      <c r="AB45" s="127">
        <v>7</v>
      </c>
      <c r="AC45" s="127">
        <v>7</v>
      </c>
      <c r="AZ45" s="127">
        <v>2</v>
      </c>
      <c r="BA45" s="127">
        <f t="shared" si="13"/>
        <v>0</v>
      </c>
      <c r="BB45" s="127">
        <f t="shared" si="14"/>
        <v>0</v>
      </c>
      <c r="BC45" s="127">
        <f t="shared" si="15"/>
        <v>0</v>
      </c>
      <c r="BD45" s="127">
        <f t="shared" si="16"/>
        <v>0</v>
      </c>
      <c r="BE45" s="127">
        <f t="shared" si="17"/>
        <v>0</v>
      </c>
      <c r="CA45" s="158">
        <v>1</v>
      </c>
      <c r="CB45" s="158">
        <v>7</v>
      </c>
      <c r="CZ45" s="127">
        <v>6.9999999999999994E-5</v>
      </c>
    </row>
    <row r="46" spans="1:104">
      <c r="A46" s="152">
        <v>35</v>
      </c>
      <c r="B46" s="153" t="s">
        <v>137</v>
      </c>
      <c r="C46" s="154" t="s">
        <v>138</v>
      </c>
      <c r="D46" s="155" t="s">
        <v>139</v>
      </c>
      <c r="E46" s="156">
        <v>2</v>
      </c>
      <c r="F46" s="156"/>
      <c r="G46" s="157">
        <f t="shared" si="12"/>
        <v>0</v>
      </c>
      <c r="O46" s="151">
        <v>2</v>
      </c>
      <c r="AA46" s="127">
        <v>1</v>
      </c>
      <c r="AB46" s="127">
        <v>7</v>
      </c>
      <c r="AC46" s="127">
        <v>7</v>
      </c>
      <c r="AZ46" s="127">
        <v>2</v>
      </c>
      <c r="BA46" s="127">
        <f t="shared" si="13"/>
        <v>0</v>
      </c>
      <c r="BB46" s="127">
        <f t="shared" si="14"/>
        <v>0</v>
      </c>
      <c r="BC46" s="127">
        <f t="shared" si="15"/>
        <v>0</v>
      </c>
      <c r="BD46" s="127">
        <f t="shared" si="16"/>
        <v>0</v>
      </c>
      <c r="BE46" s="127">
        <f t="shared" si="17"/>
        <v>0</v>
      </c>
      <c r="CA46" s="158">
        <v>1</v>
      </c>
      <c r="CB46" s="158">
        <v>7</v>
      </c>
      <c r="CZ46" s="127">
        <v>0</v>
      </c>
    </row>
    <row r="47" spans="1:104">
      <c r="A47" s="152">
        <v>36</v>
      </c>
      <c r="B47" s="153" t="s">
        <v>140</v>
      </c>
      <c r="C47" s="154" t="s">
        <v>141</v>
      </c>
      <c r="D47" s="155" t="s">
        <v>142</v>
      </c>
      <c r="E47" s="156">
        <v>4.3999999999999997E-2</v>
      </c>
      <c r="F47" s="156"/>
      <c r="G47" s="157">
        <f t="shared" si="12"/>
        <v>0</v>
      </c>
      <c r="O47" s="151">
        <v>2</v>
      </c>
      <c r="AA47" s="127">
        <v>1</v>
      </c>
      <c r="AB47" s="127">
        <v>7</v>
      </c>
      <c r="AC47" s="127">
        <v>7</v>
      </c>
      <c r="AZ47" s="127">
        <v>2</v>
      </c>
      <c r="BA47" s="127">
        <f t="shared" si="13"/>
        <v>0</v>
      </c>
      <c r="BB47" s="127">
        <f t="shared" si="14"/>
        <v>0</v>
      </c>
      <c r="BC47" s="127">
        <f t="shared" si="15"/>
        <v>0</v>
      </c>
      <c r="BD47" s="127">
        <f t="shared" si="16"/>
        <v>0</v>
      </c>
      <c r="BE47" s="127">
        <f t="shared" si="17"/>
        <v>0</v>
      </c>
      <c r="CA47" s="158">
        <v>1</v>
      </c>
      <c r="CB47" s="158">
        <v>7</v>
      </c>
      <c r="CZ47" s="127">
        <v>0</v>
      </c>
    </row>
    <row r="48" spans="1:104">
      <c r="A48" s="152">
        <v>37</v>
      </c>
      <c r="B48" s="153" t="s">
        <v>143</v>
      </c>
      <c r="C48" s="154" t="s">
        <v>144</v>
      </c>
      <c r="D48" s="155" t="s">
        <v>56</v>
      </c>
      <c r="E48" s="156"/>
      <c r="F48" s="156"/>
      <c r="G48" s="157">
        <f t="shared" si="12"/>
        <v>0</v>
      </c>
      <c r="O48" s="151">
        <v>2</v>
      </c>
      <c r="AA48" s="127">
        <v>7</v>
      </c>
      <c r="AB48" s="127">
        <v>1002</v>
      </c>
      <c r="AC48" s="127">
        <v>5</v>
      </c>
      <c r="AZ48" s="127">
        <v>2</v>
      </c>
      <c r="BA48" s="127">
        <f t="shared" si="13"/>
        <v>0</v>
      </c>
      <c r="BB48" s="127">
        <f t="shared" si="14"/>
        <v>0</v>
      </c>
      <c r="BC48" s="127">
        <f t="shared" si="15"/>
        <v>0</v>
      </c>
      <c r="BD48" s="127">
        <f t="shared" si="16"/>
        <v>0</v>
      </c>
      <c r="BE48" s="127">
        <f t="shared" si="17"/>
        <v>0</v>
      </c>
      <c r="CA48" s="158">
        <v>7</v>
      </c>
      <c r="CB48" s="158">
        <v>1002</v>
      </c>
      <c r="CZ48" s="127">
        <v>0</v>
      </c>
    </row>
    <row r="49" spans="1:104">
      <c r="A49" s="152">
        <v>38</v>
      </c>
      <c r="B49" s="153" t="s">
        <v>145</v>
      </c>
      <c r="C49" s="154" t="s">
        <v>146</v>
      </c>
      <c r="D49" s="155" t="s">
        <v>147</v>
      </c>
      <c r="E49" s="156">
        <v>24</v>
      </c>
      <c r="F49" s="156"/>
      <c r="G49" s="157">
        <f t="shared" si="12"/>
        <v>0</v>
      </c>
      <c r="O49" s="151">
        <v>2</v>
      </c>
      <c r="AA49" s="127">
        <v>10</v>
      </c>
      <c r="AB49" s="127">
        <v>0</v>
      </c>
      <c r="AC49" s="127">
        <v>8</v>
      </c>
      <c r="AZ49" s="127">
        <v>5</v>
      </c>
      <c r="BA49" s="127">
        <f t="shared" si="13"/>
        <v>0</v>
      </c>
      <c r="BB49" s="127">
        <f t="shared" si="14"/>
        <v>0</v>
      </c>
      <c r="BC49" s="127">
        <f t="shared" si="15"/>
        <v>0</v>
      </c>
      <c r="BD49" s="127">
        <f t="shared" si="16"/>
        <v>0</v>
      </c>
      <c r="BE49" s="127">
        <f t="shared" si="17"/>
        <v>0</v>
      </c>
      <c r="CA49" s="158">
        <v>10</v>
      </c>
      <c r="CB49" s="158">
        <v>0</v>
      </c>
      <c r="CZ49" s="127">
        <v>0</v>
      </c>
    </row>
    <row r="50" spans="1:104">
      <c r="A50" s="159"/>
      <c r="B50" s="160" t="s">
        <v>68</v>
      </c>
      <c r="C50" s="161" t="str">
        <f>CONCATENATE(B36," ",C36)</f>
        <v>732 Strojovny</v>
      </c>
      <c r="D50" s="162"/>
      <c r="E50" s="163"/>
      <c r="F50" s="164"/>
      <c r="G50" s="165">
        <f>SUM(G36:G49)</f>
        <v>0</v>
      </c>
      <c r="O50" s="151">
        <v>4</v>
      </c>
      <c r="BA50" s="166">
        <f>SUM(BA36:BA49)</f>
        <v>0</v>
      </c>
      <c r="BB50" s="166">
        <f>SUM(BB36:BB49)</f>
        <v>0</v>
      </c>
      <c r="BC50" s="166">
        <f>SUM(BC36:BC49)</f>
        <v>0</v>
      </c>
      <c r="BD50" s="166">
        <f>SUM(BD36:BD49)</f>
        <v>0</v>
      </c>
      <c r="BE50" s="166">
        <f>SUM(BE36:BE49)</f>
        <v>0</v>
      </c>
    </row>
    <row r="51" spans="1:104">
      <c r="A51" s="144" t="s">
        <v>66</v>
      </c>
      <c r="B51" s="145" t="s">
        <v>148</v>
      </c>
      <c r="C51" s="146" t="s">
        <v>149</v>
      </c>
      <c r="D51" s="147"/>
      <c r="E51" s="148"/>
      <c r="F51" s="148"/>
      <c r="G51" s="149"/>
      <c r="H51" s="150"/>
      <c r="I51" s="150"/>
      <c r="O51" s="151">
        <v>1</v>
      </c>
    </row>
    <row r="52" spans="1:104">
      <c r="A52" s="152">
        <v>39</v>
      </c>
      <c r="B52" s="153" t="s">
        <v>150</v>
      </c>
      <c r="C52" s="154" t="s">
        <v>151</v>
      </c>
      <c r="D52" s="155" t="s">
        <v>76</v>
      </c>
      <c r="E52" s="156">
        <v>1</v>
      </c>
      <c r="F52" s="156"/>
      <c r="G52" s="157">
        <f t="shared" ref="G52:G72" si="18">E52*F52</f>
        <v>0</v>
      </c>
      <c r="O52" s="151">
        <v>2</v>
      </c>
      <c r="AA52" s="127">
        <v>11</v>
      </c>
      <c r="AB52" s="127">
        <v>3</v>
      </c>
      <c r="AC52" s="127">
        <v>59</v>
      </c>
      <c r="AZ52" s="127">
        <v>2</v>
      </c>
      <c r="BA52" s="127">
        <f t="shared" ref="BA52:BA72" si="19">IF(AZ52=1,G52,0)</f>
        <v>0</v>
      </c>
      <c r="BB52" s="127">
        <f t="shared" ref="BB52:BB72" si="20">IF(AZ52=2,G52,0)</f>
        <v>0</v>
      </c>
      <c r="BC52" s="127">
        <f t="shared" ref="BC52:BC72" si="21">IF(AZ52=3,G52,0)</f>
        <v>0</v>
      </c>
      <c r="BD52" s="127">
        <f t="shared" ref="BD52:BD72" si="22">IF(AZ52=4,G52,0)</f>
        <v>0</v>
      </c>
      <c r="BE52" s="127">
        <f t="shared" ref="BE52:BE72" si="23">IF(AZ52=5,G52,0)</f>
        <v>0</v>
      </c>
      <c r="CA52" s="158">
        <v>11</v>
      </c>
      <c r="CB52" s="158">
        <v>3</v>
      </c>
      <c r="CZ52" s="127">
        <v>0</v>
      </c>
    </row>
    <row r="53" spans="1:104">
      <c r="A53" s="152">
        <v>40</v>
      </c>
      <c r="B53" s="153" t="s">
        <v>152</v>
      </c>
      <c r="C53" s="154" t="s">
        <v>153</v>
      </c>
      <c r="D53" s="155" t="s">
        <v>76</v>
      </c>
      <c r="E53" s="156">
        <v>40</v>
      </c>
      <c r="F53" s="156"/>
      <c r="G53" s="157">
        <f t="shared" si="18"/>
        <v>0</v>
      </c>
      <c r="O53" s="151">
        <v>2</v>
      </c>
      <c r="AA53" s="127">
        <v>1</v>
      </c>
      <c r="AB53" s="127">
        <v>7</v>
      </c>
      <c r="AC53" s="127">
        <v>7</v>
      </c>
      <c r="AZ53" s="127">
        <v>2</v>
      </c>
      <c r="BA53" s="127">
        <f t="shared" si="19"/>
        <v>0</v>
      </c>
      <c r="BB53" s="127">
        <f t="shared" si="20"/>
        <v>0</v>
      </c>
      <c r="BC53" s="127">
        <f t="shared" si="21"/>
        <v>0</v>
      </c>
      <c r="BD53" s="127">
        <f t="shared" si="22"/>
        <v>0</v>
      </c>
      <c r="BE53" s="127">
        <f t="shared" si="23"/>
        <v>0</v>
      </c>
      <c r="CA53" s="158">
        <v>1</v>
      </c>
      <c r="CB53" s="158">
        <v>7</v>
      </c>
      <c r="CZ53" s="127">
        <v>2.0000000000000002E-5</v>
      </c>
    </row>
    <row r="54" spans="1:104">
      <c r="A54" s="152">
        <v>41</v>
      </c>
      <c r="B54" s="153" t="s">
        <v>154</v>
      </c>
      <c r="C54" s="154" t="s">
        <v>155</v>
      </c>
      <c r="D54" s="155" t="s">
        <v>76</v>
      </c>
      <c r="E54" s="156">
        <v>200</v>
      </c>
      <c r="F54" s="156"/>
      <c r="G54" s="157">
        <f t="shared" si="18"/>
        <v>0</v>
      </c>
      <c r="O54" s="151">
        <v>2</v>
      </c>
      <c r="AA54" s="127">
        <v>1</v>
      </c>
      <c r="AB54" s="127">
        <v>7</v>
      </c>
      <c r="AC54" s="127">
        <v>7</v>
      </c>
      <c r="AZ54" s="127">
        <v>2</v>
      </c>
      <c r="BA54" s="127">
        <f t="shared" si="19"/>
        <v>0</v>
      </c>
      <c r="BB54" s="127">
        <f t="shared" si="20"/>
        <v>0</v>
      </c>
      <c r="BC54" s="127">
        <f t="shared" si="21"/>
        <v>0</v>
      </c>
      <c r="BD54" s="127">
        <f t="shared" si="22"/>
        <v>0</v>
      </c>
      <c r="BE54" s="127">
        <f t="shared" si="23"/>
        <v>0</v>
      </c>
      <c r="CA54" s="158">
        <v>1</v>
      </c>
      <c r="CB54" s="158">
        <v>7</v>
      </c>
      <c r="CZ54" s="127">
        <v>2.0000000000000002E-5</v>
      </c>
    </row>
    <row r="55" spans="1:104">
      <c r="A55" s="152">
        <v>42</v>
      </c>
      <c r="B55" s="153" t="s">
        <v>156</v>
      </c>
      <c r="C55" s="154" t="s">
        <v>157</v>
      </c>
      <c r="D55" s="155" t="s">
        <v>76</v>
      </c>
      <c r="E55" s="156">
        <v>30</v>
      </c>
      <c r="F55" s="156"/>
      <c r="G55" s="157">
        <f t="shared" si="18"/>
        <v>0</v>
      </c>
      <c r="O55" s="151">
        <v>2</v>
      </c>
      <c r="AA55" s="127">
        <v>1</v>
      </c>
      <c r="AB55" s="127">
        <v>7</v>
      </c>
      <c r="AC55" s="127">
        <v>7</v>
      </c>
      <c r="AZ55" s="127">
        <v>2</v>
      </c>
      <c r="BA55" s="127">
        <f t="shared" si="19"/>
        <v>0</v>
      </c>
      <c r="BB55" s="127">
        <f t="shared" si="20"/>
        <v>0</v>
      </c>
      <c r="BC55" s="127">
        <f t="shared" si="21"/>
        <v>0</v>
      </c>
      <c r="BD55" s="127">
        <f t="shared" si="22"/>
        <v>0</v>
      </c>
      <c r="BE55" s="127">
        <f t="shared" si="23"/>
        <v>0</v>
      </c>
      <c r="CA55" s="158">
        <v>1</v>
      </c>
      <c r="CB55" s="158">
        <v>7</v>
      </c>
      <c r="CZ55" s="127">
        <v>5.0000000000000002E-5</v>
      </c>
    </row>
    <row r="56" spans="1:104">
      <c r="A56" s="152">
        <v>43</v>
      </c>
      <c r="B56" s="153" t="s">
        <v>158</v>
      </c>
      <c r="C56" s="154" t="s">
        <v>159</v>
      </c>
      <c r="D56" s="155" t="s">
        <v>76</v>
      </c>
      <c r="E56" s="156">
        <v>2</v>
      </c>
      <c r="F56" s="156"/>
      <c r="G56" s="157">
        <f t="shared" si="18"/>
        <v>0</v>
      </c>
      <c r="O56" s="151">
        <v>2</v>
      </c>
      <c r="AA56" s="127">
        <v>1</v>
      </c>
      <c r="AB56" s="127">
        <v>7</v>
      </c>
      <c r="AC56" s="127">
        <v>7</v>
      </c>
      <c r="AZ56" s="127">
        <v>2</v>
      </c>
      <c r="BA56" s="127">
        <f t="shared" si="19"/>
        <v>0</v>
      </c>
      <c r="BB56" s="127">
        <f t="shared" si="20"/>
        <v>0</v>
      </c>
      <c r="BC56" s="127">
        <f t="shared" si="21"/>
        <v>0</v>
      </c>
      <c r="BD56" s="127">
        <f t="shared" si="22"/>
        <v>0</v>
      </c>
      <c r="BE56" s="127">
        <f t="shared" si="23"/>
        <v>0</v>
      </c>
      <c r="CA56" s="158">
        <v>1</v>
      </c>
      <c r="CB56" s="158">
        <v>7</v>
      </c>
      <c r="CZ56" s="127">
        <v>6.2100000000000002E-3</v>
      </c>
    </row>
    <row r="57" spans="1:104">
      <c r="A57" s="152">
        <v>44</v>
      </c>
      <c r="B57" s="153" t="s">
        <v>160</v>
      </c>
      <c r="C57" s="154" t="s">
        <v>161</v>
      </c>
      <c r="D57" s="155" t="s">
        <v>76</v>
      </c>
      <c r="E57" s="156">
        <v>5</v>
      </c>
      <c r="F57" s="156"/>
      <c r="G57" s="157">
        <f t="shared" si="18"/>
        <v>0</v>
      </c>
      <c r="O57" s="151">
        <v>2</v>
      </c>
      <c r="AA57" s="127">
        <v>1</v>
      </c>
      <c r="AB57" s="127">
        <v>7</v>
      </c>
      <c r="AC57" s="127">
        <v>7</v>
      </c>
      <c r="AZ57" s="127">
        <v>2</v>
      </c>
      <c r="BA57" s="127">
        <f t="shared" si="19"/>
        <v>0</v>
      </c>
      <c r="BB57" s="127">
        <f t="shared" si="20"/>
        <v>0</v>
      </c>
      <c r="BC57" s="127">
        <f t="shared" si="21"/>
        <v>0</v>
      </c>
      <c r="BD57" s="127">
        <f t="shared" si="22"/>
        <v>0</v>
      </c>
      <c r="BE57" s="127">
        <f t="shared" si="23"/>
        <v>0</v>
      </c>
      <c r="CA57" s="158">
        <v>1</v>
      </c>
      <c r="CB57" s="158">
        <v>7</v>
      </c>
      <c r="CZ57" s="127">
        <v>7.0600000000000003E-3</v>
      </c>
    </row>
    <row r="58" spans="1:104">
      <c r="A58" s="152">
        <v>45</v>
      </c>
      <c r="B58" s="153" t="s">
        <v>162</v>
      </c>
      <c r="C58" s="154" t="s">
        <v>163</v>
      </c>
      <c r="D58" s="155" t="s">
        <v>76</v>
      </c>
      <c r="E58" s="156">
        <v>5</v>
      </c>
      <c r="F58" s="156"/>
      <c r="G58" s="157">
        <f t="shared" si="18"/>
        <v>0</v>
      </c>
      <c r="O58" s="151">
        <v>2</v>
      </c>
      <c r="AA58" s="127">
        <v>1</v>
      </c>
      <c r="AB58" s="127">
        <v>7</v>
      </c>
      <c r="AC58" s="127">
        <v>7</v>
      </c>
      <c r="AZ58" s="127">
        <v>2</v>
      </c>
      <c r="BA58" s="127">
        <f t="shared" si="19"/>
        <v>0</v>
      </c>
      <c r="BB58" s="127">
        <f t="shared" si="20"/>
        <v>0</v>
      </c>
      <c r="BC58" s="127">
        <f t="shared" si="21"/>
        <v>0</v>
      </c>
      <c r="BD58" s="127">
        <f t="shared" si="22"/>
        <v>0</v>
      </c>
      <c r="BE58" s="127">
        <f t="shared" si="23"/>
        <v>0</v>
      </c>
      <c r="CA58" s="158">
        <v>1</v>
      </c>
      <c r="CB58" s="158">
        <v>7</v>
      </c>
      <c r="CZ58" s="127">
        <v>7.9699999999999997E-3</v>
      </c>
    </row>
    <row r="59" spans="1:104">
      <c r="A59" s="152">
        <v>46</v>
      </c>
      <c r="B59" s="153" t="s">
        <v>164</v>
      </c>
      <c r="C59" s="154" t="s">
        <v>165</v>
      </c>
      <c r="D59" s="155" t="s">
        <v>76</v>
      </c>
      <c r="E59" s="156">
        <v>8</v>
      </c>
      <c r="F59" s="156"/>
      <c r="G59" s="157">
        <f t="shared" si="18"/>
        <v>0</v>
      </c>
      <c r="O59" s="151">
        <v>2</v>
      </c>
      <c r="AA59" s="127">
        <v>1</v>
      </c>
      <c r="AB59" s="127">
        <v>7</v>
      </c>
      <c r="AC59" s="127">
        <v>7</v>
      </c>
      <c r="AZ59" s="127">
        <v>2</v>
      </c>
      <c r="BA59" s="127">
        <f t="shared" si="19"/>
        <v>0</v>
      </c>
      <c r="BB59" s="127">
        <f t="shared" si="20"/>
        <v>0</v>
      </c>
      <c r="BC59" s="127">
        <f t="shared" si="21"/>
        <v>0</v>
      </c>
      <c r="BD59" s="127">
        <f t="shared" si="22"/>
        <v>0</v>
      </c>
      <c r="BE59" s="127">
        <f t="shared" si="23"/>
        <v>0</v>
      </c>
      <c r="CA59" s="158">
        <v>1</v>
      </c>
      <c r="CB59" s="158">
        <v>7</v>
      </c>
      <c r="CZ59" s="127">
        <v>8.4399999999999996E-3</v>
      </c>
    </row>
    <row r="60" spans="1:104">
      <c r="A60" s="152">
        <v>47</v>
      </c>
      <c r="B60" s="153" t="s">
        <v>166</v>
      </c>
      <c r="C60" s="154" t="s">
        <v>167</v>
      </c>
      <c r="D60" s="155" t="s">
        <v>113</v>
      </c>
      <c r="E60" s="156">
        <v>4</v>
      </c>
      <c r="F60" s="156"/>
      <c r="G60" s="157">
        <f t="shared" si="18"/>
        <v>0</v>
      </c>
      <c r="O60" s="151">
        <v>2</v>
      </c>
      <c r="AA60" s="127">
        <v>1</v>
      </c>
      <c r="AB60" s="127">
        <v>7</v>
      </c>
      <c r="AC60" s="127">
        <v>7</v>
      </c>
      <c r="AZ60" s="127">
        <v>2</v>
      </c>
      <c r="BA60" s="127">
        <f t="shared" si="19"/>
        <v>0</v>
      </c>
      <c r="BB60" s="127">
        <f t="shared" si="20"/>
        <v>0</v>
      </c>
      <c r="BC60" s="127">
        <f t="shared" si="21"/>
        <v>0</v>
      </c>
      <c r="BD60" s="127">
        <f t="shared" si="22"/>
        <v>0</v>
      </c>
      <c r="BE60" s="127">
        <f t="shared" si="23"/>
        <v>0</v>
      </c>
      <c r="CA60" s="158">
        <v>1</v>
      </c>
      <c r="CB60" s="158">
        <v>7</v>
      </c>
      <c r="CZ60" s="127">
        <v>0</v>
      </c>
    </row>
    <row r="61" spans="1:104">
      <c r="A61" s="152">
        <v>48</v>
      </c>
      <c r="B61" s="153" t="s">
        <v>168</v>
      </c>
      <c r="C61" s="154" t="s">
        <v>169</v>
      </c>
      <c r="D61" s="155" t="s">
        <v>76</v>
      </c>
      <c r="E61" s="156">
        <v>15</v>
      </c>
      <c r="F61" s="156"/>
      <c r="G61" s="157">
        <f t="shared" si="18"/>
        <v>0</v>
      </c>
      <c r="O61" s="151">
        <v>2</v>
      </c>
      <c r="AA61" s="127">
        <v>1</v>
      </c>
      <c r="AB61" s="127">
        <v>7</v>
      </c>
      <c r="AC61" s="127">
        <v>7</v>
      </c>
      <c r="AZ61" s="127">
        <v>2</v>
      </c>
      <c r="BA61" s="127">
        <f t="shared" si="19"/>
        <v>0</v>
      </c>
      <c r="BB61" s="127">
        <f t="shared" si="20"/>
        <v>0</v>
      </c>
      <c r="BC61" s="127">
        <f t="shared" si="21"/>
        <v>0</v>
      </c>
      <c r="BD61" s="127">
        <f t="shared" si="22"/>
        <v>0</v>
      </c>
      <c r="BE61" s="127">
        <f t="shared" si="23"/>
        <v>0</v>
      </c>
      <c r="CA61" s="158">
        <v>1</v>
      </c>
      <c r="CB61" s="158">
        <v>7</v>
      </c>
      <c r="CZ61" s="127">
        <v>9.8600000000000007E-3</v>
      </c>
    </row>
    <row r="62" spans="1:104">
      <c r="A62" s="152">
        <v>49</v>
      </c>
      <c r="B62" s="153" t="s">
        <v>170</v>
      </c>
      <c r="C62" s="154" t="s">
        <v>171</v>
      </c>
      <c r="D62" s="155" t="s">
        <v>113</v>
      </c>
      <c r="E62" s="156">
        <v>4</v>
      </c>
      <c r="F62" s="156"/>
      <c r="G62" s="157">
        <f t="shared" si="18"/>
        <v>0</v>
      </c>
      <c r="O62" s="151">
        <v>2</v>
      </c>
      <c r="AA62" s="127">
        <v>1</v>
      </c>
      <c r="AB62" s="127">
        <v>7</v>
      </c>
      <c r="AC62" s="127">
        <v>7</v>
      </c>
      <c r="AZ62" s="127">
        <v>2</v>
      </c>
      <c r="BA62" s="127">
        <f t="shared" si="19"/>
        <v>0</v>
      </c>
      <c r="BB62" s="127">
        <f t="shared" si="20"/>
        <v>0</v>
      </c>
      <c r="BC62" s="127">
        <f t="shared" si="21"/>
        <v>0</v>
      </c>
      <c r="BD62" s="127">
        <f t="shared" si="22"/>
        <v>0</v>
      </c>
      <c r="BE62" s="127">
        <f t="shared" si="23"/>
        <v>0</v>
      </c>
      <c r="CA62" s="158">
        <v>1</v>
      </c>
      <c r="CB62" s="158">
        <v>7</v>
      </c>
      <c r="CZ62" s="127">
        <v>0</v>
      </c>
    </row>
    <row r="63" spans="1:104">
      <c r="A63" s="152">
        <v>50</v>
      </c>
      <c r="B63" s="153" t="s">
        <v>172</v>
      </c>
      <c r="C63" s="154" t="s">
        <v>320</v>
      </c>
      <c r="D63" s="155" t="s">
        <v>76</v>
      </c>
      <c r="E63" s="156">
        <v>80</v>
      </c>
      <c r="F63" s="156"/>
      <c r="G63" s="157">
        <f t="shared" si="18"/>
        <v>0</v>
      </c>
      <c r="O63" s="151">
        <v>2</v>
      </c>
      <c r="AA63" s="127">
        <v>1</v>
      </c>
      <c r="AB63" s="127">
        <v>7</v>
      </c>
      <c r="AC63" s="127">
        <v>7</v>
      </c>
      <c r="AZ63" s="127">
        <v>2</v>
      </c>
      <c r="BA63" s="127">
        <f t="shared" si="19"/>
        <v>0</v>
      </c>
      <c r="BB63" s="127">
        <f t="shared" si="20"/>
        <v>0</v>
      </c>
      <c r="BC63" s="127">
        <f t="shared" si="21"/>
        <v>0</v>
      </c>
      <c r="BD63" s="127">
        <f t="shared" si="22"/>
        <v>0</v>
      </c>
      <c r="BE63" s="127">
        <f t="shared" si="23"/>
        <v>0</v>
      </c>
      <c r="CA63" s="158">
        <v>1</v>
      </c>
      <c r="CB63" s="158">
        <v>7</v>
      </c>
      <c r="CZ63" s="127">
        <v>6.4000000000000003E-3</v>
      </c>
    </row>
    <row r="64" spans="1:104">
      <c r="A64" s="152">
        <v>51</v>
      </c>
      <c r="B64" s="153" t="s">
        <v>173</v>
      </c>
      <c r="C64" s="154" t="s">
        <v>321</v>
      </c>
      <c r="D64" s="155" t="s">
        <v>76</v>
      </c>
      <c r="E64" s="156">
        <v>38</v>
      </c>
      <c r="F64" s="156"/>
      <c r="G64" s="157">
        <f t="shared" si="18"/>
        <v>0</v>
      </c>
      <c r="O64" s="151">
        <v>2</v>
      </c>
      <c r="AA64" s="127">
        <v>1</v>
      </c>
      <c r="AB64" s="127">
        <v>7</v>
      </c>
      <c r="AC64" s="127">
        <v>7</v>
      </c>
      <c r="AZ64" s="127">
        <v>2</v>
      </c>
      <c r="BA64" s="127">
        <f t="shared" si="19"/>
        <v>0</v>
      </c>
      <c r="BB64" s="127">
        <f t="shared" si="20"/>
        <v>0</v>
      </c>
      <c r="BC64" s="127">
        <f t="shared" si="21"/>
        <v>0</v>
      </c>
      <c r="BD64" s="127">
        <f t="shared" si="22"/>
        <v>0</v>
      </c>
      <c r="BE64" s="127">
        <f t="shared" si="23"/>
        <v>0</v>
      </c>
      <c r="CA64" s="158">
        <v>1</v>
      </c>
      <c r="CB64" s="158">
        <v>7</v>
      </c>
      <c r="CZ64" s="127">
        <v>6.5500000000000003E-3</v>
      </c>
    </row>
    <row r="65" spans="1:104">
      <c r="A65" s="152">
        <v>52</v>
      </c>
      <c r="B65" s="153" t="s">
        <v>174</v>
      </c>
      <c r="C65" s="154" t="s">
        <v>322</v>
      </c>
      <c r="D65" s="155" t="s">
        <v>76</v>
      </c>
      <c r="E65" s="156">
        <v>40</v>
      </c>
      <c r="F65" s="156"/>
      <c r="G65" s="157">
        <f t="shared" si="18"/>
        <v>0</v>
      </c>
      <c r="O65" s="151">
        <v>2</v>
      </c>
      <c r="AA65" s="127">
        <v>1</v>
      </c>
      <c r="AB65" s="127">
        <v>7</v>
      </c>
      <c r="AC65" s="127">
        <v>7</v>
      </c>
      <c r="AZ65" s="127">
        <v>2</v>
      </c>
      <c r="BA65" s="127">
        <f t="shared" si="19"/>
        <v>0</v>
      </c>
      <c r="BB65" s="127">
        <f t="shared" si="20"/>
        <v>0</v>
      </c>
      <c r="BC65" s="127">
        <f t="shared" si="21"/>
        <v>0</v>
      </c>
      <c r="BD65" s="127">
        <f t="shared" si="22"/>
        <v>0</v>
      </c>
      <c r="BE65" s="127">
        <f t="shared" si="23"/>
        <v>0</v>
      </c>
      <c r="CA65" s="158">
        <v>1</v>
      </c>
      <c r="CB65" s="158">
        <v>7</v>
      </c>
      <c r="CZ65" s="127">
        <v>6.6800000000000002E-3</v>
      </c>
    </row>
    <row r="66" spans="1:104">
      <c r="A66" s="152">
        <v>53</v>
      </c>
      <c r="B66" s="153" t="s">
        <v>175</v>
      </c>
      <c r="C66" s="154" t="s">
        <v>323</v>
      </c>
      <c r="D66" s="155" t="s">
        <v>76</v>
      </c>
      <c r="E66" s="156">
        <v>140</v>
      </c>
      <c r="F66" s="156"/>
      <c r="G66" s="157">
        <f t="shared" si="18"/>
        <v>0</v>
      </c>
      <c r="O66" s="151">
        <v>2</v>
      </c>
      <c r="AA66" s="127">
        <v>1</v>
      </c>
      <c r="AB66" s="127">
        <v>7</v>
      </c>
      <c r="AC66" s="127">
        <v>7</v>
      </c>
      <c r="AZ66" s="127">
        <v>2</v>
      </c>
      <c r="BA66" s="127">
        <f t="shared" si="19"/>
        <v>0</v>
      </c>
      <c r="BB66" s="127">
        <f t="shared" si="20"/>
        <v>0</v>
      </c>
      <c r="BC66" s="127">
        <f t="shared" si="21"/>
        <v>0</v>
      </c>
      <c r="BD66" s="127">
        <f t="shared" si="22"/>
        <v>0</v>
      </c>
      <c r="BE66" s="127">
        <f t="shared" si="23"/>
        <v>0</v>
      </c>
      <c r="CA66" s="158">
        <v>1</v>
      </c>
      <c r="CB66" s="158">
        <v>7</v>
      </c>
      <c r="CZ66" s="127">
        <v>6.2700000000000004E-3</v>
      </c>
    </row>
    <row r="67" spans="1:104">
      <c r="A67" s="152">
        <v>54</v>
      </c>
      <c r="B67" s="153" t="s">
        <v>176</v>
      </c>
      <c r="C67" s="154" t="s">
        <v>177</v>
      </c>
      <c r="D67" s="155" t="s">
        <v>76</v>
      </c>
      <c r="E67" s="156">
        <v>20</v>
      </c>
      <c r="F67" s="156"/>
      <c r="G67" s="157">
        <f t="shared" si="18"/>
        <v>0</v>
      </c>
      <c r="O67" s="151">
        <v>2</v>
      </c>
      <c r="AA67" s="127">
        <v>1</v>
      </c>
      <c r="AB67" s="127">
        <v>7</v>
      </c>
      <c r="AC67" s="127">
        <v>7</v>
      </c>
      <c r="AZ67" s="127">
        <v>2</v>
      </c>
      <c r="BA67" s="127">
        <f t="shared" si="19"/>
        <v>0</v>
      </c>
      <c r="BB67" s="127">
        <f t="shared" si="20"/>
        <v>0</v>
      </c>
      <c r="BC67" s="127">
        <f t="shared" si="21"/>
        <v>0</v>
      </c>
      <c r="BD67" s="127">
        <f t="shared" si="22"/>
        <v>0</v>
      </c>
      <c r="BE67" s="127">
        <f t="shared" si="23"/>
        <v>0</v>
      </c>
      <c r="CA67" s="158">
        <v>1</v>
      </c>
      <c r="CB67" s="158">
        <v>7</v>
      </c>
      <c r="CZ67" s="127">
        <v>0</v>
      </c>
    </row>
    <row r="68" spans="1:104">
      <c r="A68" s="152">
        <v>55</v>
      </c>
      <c r="B68" s="153" t="s">
        <v>176</v>
      </c>
      <c r="C68" s="154" t="s">
        <v>177</v>
      </c>
      <c r="D68" s="155" t="s">
        <v>76</v>
      </c>
      <c r="E68" s="156">
        <v>313</v>
      </c>
      <c r="F68" s="156"/>
      <c r="G68" s="157">
        <f t="shared" si="18"/>
        <v>0</v>
      </c>
      <c r="O68" s="151">
        <v>2</v>
      </c>
      <c r="AA68" s="127">
        <v>1</v>
      </c>
      <c r="AB68" s="127">
        <v>7</v>
      </c>
      <c r="AC68" s="127">
        <v>7</v>
      </c>
      <c r="AZ68" s="127">
        <v>2</v>
      </c>
      <c r="BA68" s="127">
        <f t="shared" si="19"/>
        <v>0</v>
      </c>
      <c r="BB68" s="127">
        <f t="shared" si="20"/>
        <v>0</v>
      </c>
      <c r="BC68" s="127">
        <f t="shared" si="21"/>
        <v>0</v>
      </c>
      <c r="BD68" s="127">
        <f t="shared" si="22"/>
        <v>0</v>
      </c>
      <c r="BE68" s="127">
        <f t="shared" si="23"/>
        <v>0</v>
      </c>
      <c r="CA68" s="158">
        <v>1</v>
      </c>
      <c r="CB68" s="158">
        <v>7</v>
      </c>
      <c r="CZ68" s="127">
        <v>0</v>
      </c>
    </row>
    <row r="69" spans="1:104">
      <c r="A69" s="152">
        <v>56</v>
      </c>
      <c r="B69" s="153" t="s">
        <v>178</v>
      </c>
      <c r="C69" s="154" t="s">
        <v>179</v>
      </c>
      <c r="D69" s="155" t="s">
        <v>76</v>
      </c>
      <c r="E69" s="156">
        <v>15</v>
      </c>
      <c r="F69" s="156"/>
      <c r="G69" s="157">
        <f t="shared" si="18"/>
        <v>0</v>
      </c>
      <c r="O69" s="151">
        <v>2</v>
      </c>
      <c r="AA69" s="127">
        <v>1</v>
      </c>
      <c r="AB69" s="127">
        <v>7</v>
      </c>
      <c r="AC69" s="127">
        <v>7</v>
      </c>
      <c r="AZ69" s="127">
        <v>2</v>
      </c>
      <c r="BA69" s="127">
        <f t="shared" si="19"/>
        <v>0</v>
      </c>
      <c r="BB69" s="127">
        <f t="shared" si="20"/>
        <v>0</v>
      </c>
      <c r="BC69" s="127">
        <f t="shared" si="21"/>
        <v>0</v>
      </c>
      <c r="BD69" s="127">
        <f t="shared" si="22"/>
        <v>0</v>
      </c>
      <c r="BE69" s="127">
        <f t="shared" si="23"/>
        <v>0</v>
      </c>
      <c r="CA69" s="158">
        <v>1</v>
      </c>
      <c r="CB69" s="158">
        <v>7</v>
      </c>
      <c r="CZ69" s="127">
        <v>0</v>
      </c>
    </row>
    <row r="70" spans="1:104">
      <c r="A70" s="152">
        <v>57</v>
      </c>
      <c r="B70" s="153" t="s">
        <v>180</v>
      </c>
      <c r="C70" s="154" t="s">
        <v>181</v>
      </c>
      <c r="D70" s="155" t="s">
        <v>142</v>
      </c>
      <c r="E70" s="156">
        <v>0.84</v>
      </c>
      <c r="F70" s="156"/>
      <c r="G70" s="157">
        <f t="shared" si="18"/>
        <v>0</v>
      </c>
      <c r="O70" s="151">
        <v>2</v>
      </c>
      <c r="AA70" s="127">
        <v>1</v>
      </c>
      <c r="AB70" s="127">
        <v>7</v>
      </c>
      <c r="AC70" s="127">
        <v>7</v>
      </c>
      <c r="AZ70" s="127">
        <v>2</v>
      </c>
      <c r="BA70" s="127">
        <f t="shared" si="19"/>
        <v>0</v>
      </c>
      <c r="BB70" s="127">
        <f t="shared" si="20"/>
        <v>0</v>
      </c>
      <c r="BC70" s="127">
        <f t="shared" si="21"/>
        <v>0</v>
      </c>
      <c r="BD70" s="127">
        <f t="shared" si="22"/>
        <v>0</v>
      </c>
      <c r="BE70" s="127">
        <f t="shared" si="23"/>
        <v>0</v>
      </c>
      <c r="CA70" s="158">
        <v>1</v>
      </c>
      <c r="CB70" s="158">
        <v>7</v>
      </c>
      <c r="CZ70" s="127">
        <v>0</v>
      </c>
    </row>
    <row r="71" spans="1:104">
      <c r="A71" s="152">
        <v>58</v>
      </c>
      <c r="B71" s="153" t="s">
        <v>182</v>
      </c>
      <c r="C71" s="154" t="s">
        <v>183</v>
      </c>
      <c r="D71" s="155" t="s">
        <v>56</v>
      </c>
      <c r="E71" s="156"/>
      <c r="F71" s="156"/>
      <c r="G71" s="157">
        <f t="shared" si="18"/>
        <v>0</v>
      </c>
      <c r="O71" s="151">
        <v>2</v>
      </c>
      <c r="AA71" s="127">
        <v>7</v>
      </c>
      <c r="AB71" s="127">
        <v>1002</v>
      </c>
      <c r="AC71" s="127">
        <v>5</v>
      </c>
      <c r="AZ71" s="127">
        <v>2</v>
      </c>
      <c r="BA71" s="127">
        <f t="shared" si="19"/>
        <v>0</v>
      </c>
      <c r="BB71" s="127">
        <f t="shared" si="20"/>
        <v>0</v>
      </c>
      <c r="BC71" s="127">
        <f t="shared" si="21"/>
        <v>0</v>
      </c>
      <c r="BD71" s="127">
        <f t="shared" si="22"/>
        <v>0</v>
      </c>
      <c r="BE71" s="127">
        <f t="shared" si="23"/>
        <v>0</v>
      </c>
      <c r="CA71" s="158">
        <v>7</v>
      </c>
      <c r="CB71" s="158">
        <v>1002</v>
      </c>
      <c r="CZ71" s="127">
        <v>0</v>
      </c>
    </row>
    <row r="72" spans="1:104" ht="22.5">
      <c r="A72" s="152">
        <v>59</v>
      </c>
      <c r="B72" s="153" t="s">
        <v>184</v>
      </c>
      <c r="C72" s="154" t="s">
        <v>185</v>
      </c>
      <c r="D72" s="155" t="s">
        <v>147</v>
      </c>
      <c r="E72" s="156">
        <v>4</v>
      </c>
      <c r="F72" s="156"/>
      <c r="G72" s="157">
        <f t="shared" si="18"/>
        <v>0</v>
      </c>
      <c r="O72" s="151">
        <v>2</v>
      </c>
      <c r="AA72" s="127">
        <v>10</v>
      </c>
      <c r="AB72" s="127">
        <v>0</v>
      </c>
      <c r="AC72" s="127">
        <v>8</v>
      </c>
      <c r="AZ72" s="127">
        <v>5</v>
      </c>
      <c r="BA72" s="127">
        <f t="shared" si="19"/>
        <v>0</v>
      </c>
      <c r="BB72" s="127">
        <f t="shared" si="20"/>
        <v>0</v>
      </c>
      <c r="BC72" s="127">
        <f t="shared" si="21"/>
        <v>0</v>
      </c>
      <c r="BD72" s="127">
        <f t="shared" si="22"/>
        <v>0</v>
      </c>
      <c r="BE72" s="127">
        <f t="shared" si="23"/>
        <v>0</v>
      </c>
      <c r="CA72" s="158">
        <v>10</v>
      </c>
      <c r="CB72" s="158">
        <v>0</v>
      </c>
      <c r="CZ72" s="127">
        <v>0</v>
      </c>
    </row>
    <row r="73" spans="1:104">
      <c r="A73" s="159"/>
      <c r="B73" s="160" t="s">
        <v>68</v>
      </c>
      <c r="C73" s="161" t="str">
        <f>CONCATENATE(B51," ",C51)</f>
        <v>733 Rozvod potrubí</v>
      </c>
      <c r="D73" s="162"/>
      <c r="E73" s="163"/>
      <c r="F73" s="164"/>
      <c r="G73" s="165">
        <f>SUM(G51:G72)</f>
        <v>0</v>
      </c>
      <c r="O73" s="151">
        <v>4</v>
      </c>
      <c r="BA73" s="166">
        <f>SUM(BA51:BA72)</f>
        <v>0</v>
      </c>
      <c r="BB73" s="166">
        <f>SUM(BB51:BB72)</f>
        <v>0</v>
      </c>
      <c r="BC73" s="166">
        <f>SUM(BC51:BC72)</f>
        <v>0</v>
      </c>
      <c r="BD73" s="166">
        <f>SUM(BD51:BD72)</f>
        <v>0</v>
      </c>
      <c r="BE73" s="166">
        <f>SUM(BE51:BE72)</f>
        <v>0</v>
      </c>
    </row>
    <row r="74" spans="1:104">
      <c r="A74" s="144" t="s">
        <v>66</v>
      </c>
      <c r="B74" s="145" t="s">
        <v>186</v>
      </c>
      <c r="C74" s="146" t="s">
        <v>187</v>
      </c>
      <c r="D74" s="147"/>
      <c r="E74" s="148"/>
      <c r="F74" s="148"/>
      <c r="G74" s="149"/>
      <c r="H74" s="150"/>
      <c r="I74" s="150"/>
      <c r="O74" s="151">
        <v>1</v>
      </c>
    </row>
    <row r="75" spans="1:104">
      <c r="A75" s="152">
        <v>60</v>
      </c>
      <c r="B75" s="153" t="s">
        <v>188</v>
      </c>
      <c r="C75" s="154" t="s">
        <v>189</v>
      </c>
      <c r="D75" s="155" t="s">
        <v>113</v>
      </c>
      <c r="E75" s="156">
        <v>10</v>
      </c>
      <c r="F75" s="156"/>
      <c r="G75" s="157">
        <f t="shared" ref="G75:G110" si="24">E75*F75</f>
        <v>0</v>
      </c>
      <c r="O75" s="151">
        <v>2</v>
      </c>
      <c r="AA75" s="127">
        <v>11</v>
      </c>
      <c r="AB75" s="127">
        <v>3</v>
      </c>
      <c r="AC75" s="127">
        <v>67</v>
      </c>
      <c r="AZ75" s="127">
        <v>2</v>
      </c>
      <c r="BA75" s="127">
        <f t="shared" ref="BA75:BA110" si="25">IF(AZ75=1,G75,0)</f>
        <v>0</v>
      </c>
      <c r="BB75" s="127">
        <f t="shared" ref="BB75:BB110" si="26">IF(AZ75=2,G75,0)</f>
        <v>0</v>
      </c>
      <c r="BC75" s="127">
        <f t="shared" ref="BC75:BC110" si="27">IF(AZ75=3,G75,0)</f>
        <v>0</v>
      </c>
      <c r="BD75" s="127">
        <f t="shared" ref="BD75:BD110" si="28">IF(AZ75=4,G75,0)</f>
        <v>0</v>
      </c>
      <c r="BE75" s="127">
        <f t="shared" ref="BE75:BE110" si="29">IF(AZ75=5,G75,0)</f>
        <v>0</v>
      </c>
      <c r="CA75" s="158">
        <v>11</v>
      </c>
      <c r="CB75" s="158">
        <v>3</v>
      </c>
      <c r="CZ75" s="127">
        <v>3.0000000000000001E-5</v>
      </c>
    </row>
    <row r="76" spans="1:104">
      <c r="A76" s="152">
        <v>61</v>
      </c>
      <c r="B76" s="153" t="s">
        <v>190</v>
      </c>
      <c r="C76" s="154" t="s">
        <v>324</v>
      </c>
      <c r="D76" s="155" t="s">
        <v>191</v>
      </c>
      <c r="E76" s="156">
        <v>4</v>
      </c>
      <c r="F76" s="156"/>
      <c r="G76" s="157">
        <f t="shared" si="24"/>
        <v>0</v>
      </c>
      <c r="O76" s="151">
        <v>2</v>
      </c>
      <c r="AA76" s="127">
        <v>11</v>
      </c>
      <c r="AB76" s="127">
        <v>3</v>
      </c>
      <c r="AC76" s="127">
        <v>87</v>
      </c>
      <c r="AZ76" s="127">
        <v>2</v>
      </c>
      <c r="BA76" s="127">
        <f t="shared" si="25"/>
        <v>0</v>
      </c>
      <c r="BB76" s="127">
        <f t="shared" si="26"/>
        <v>0</v>
      </c>
      <c r="BC76" s="127">
        <f t="shared" si="27"/>
        <v>0</v>
      </c>
      <c r="BD76" s="127">
        <f t="shared" si="28"/>
        <v>0</v>
      </c>
      <c r="BE76" s="127">
        <f t="shared" si="29"/>
        <v>0</v>
      </c>
      <c r="CA76" s="158">
        <v>11</v>
      </c>
      <c r="CB76" s="158">
        <v>3</v>
      </c>
      <c r="CZ76" s="127">
        <v>0</v>
      </c>
    </row>
    <row r="77" spans="1:104">
      <c r="A77" s="152">
        <v>62</v>
      </c>
      <c r="B77" s="153" t="s">
        <v>192</v>
      </c>
      <c r="C77" s="154" t="s">
        <v>325</v>
      </c>
      <c r="D77" s="155" t="s">
        <v>191</v>
      </c>
      <c r="E77" s="156">
        <v>1</v>
      </c>
      <c r="F77" s="156"/>
      <c r="G77" s="157">
        <f t="shared" si="24"/>
        <v>0</v>
      </c>
      <c r="O77" s="151">
        <v>2</v>
      </c>
      <c r="AA77" s="127">
        <v>11</v>
      </c>
      <c r="AB77" s="127">
        <v>3</v>
      </c>
      <c r="AC77" s="127">
        <v>88</v>
      </c>
      <c r="AZ77" s="127">
        <v>2</v>
      </c>
      <c r="BA77" s="127">
        <f t="shared" si="25"/>
        <v>0</v>
      </c>
      <c r="BB77" s="127">
        <f t="shared" si="26"/>
        <v>0</v>
      </c>
      <c r="BC77" s="127">
        <f t="shared" si="27"/>
        <v>0</v>
      </c>
      <c r="BD77" s="127">
        <f t="shared" si="28"/>
        <v>0</v>
      </c>
      <c r="BE77" s="127">
        <f t="shared" si="29"/>
        <v>0</v>
      </c>
      <c r="CA77" s="158">
        <v>11</v>
      </c>
      <c r="CB77" s="158">
        <v>3</v>
      </c>
      <c r="CZ77" s="127">
        <v>0</v>
      </c>
    </row>
    <row r="78" spans="1:104">
      <c r="A78" s="152">
        <v>63</v>
      </c>
      <c r="B78" s="153" t="s">
        <v>193</v>
      </c>
      <c r="C78" s="154" t="s">
        <v>326</v>
      </c>
      <c r="D78" s="155" t="s">
        <v>191</v>
      </c>
      <c r="E78" s="156">
        <v>2</v>
      </c>
      <c r="F78" s="156"/>
      <c r="G78" s="157">
        <f t="shared" si="24"/>
        <v>0</v>
      </c>
      <c r="O78" s="151">
        <v>2</v>
      </c>
      <c r="AA78" s="127">
        <v>11</v>
      </c>
      <c r="AB78" s="127">
        <v>3</v>
      </c>
      <c r="AC78" s="127">
        <v>89</v>
      </c>
      <c r="AZ78" s="127">
        <v>2</v>
      </c>
      <c r="BA78" s="127">
        <f t="shared" si="25"/>
        <v>0</v>
      </c>
      <c r="BB78" s="127">
        <f t="shared" si="26"/>
        <v>0</v>
      </c>
      <c r="BC78" s="127">
        <f t="shared" si="27"/>
        <v>0</v>
      </c>
      <c r="BD78" s="127">
        <f t="shared" si="28"/>
        <v>0</v>
      </c>
      <c r="BE78" s="127">
        <f t="shared" si="29"/>
        <v>0</v>
      </c>
      <c r="CA78" s="158">
        <v>11</v>
      </c>
      <c r="CB78" s="158">
        <v>3</v>
      </c>
      <c r="CZ78" s="127">
        <v>0</v>
      </c>
    </row>
    <row r="79" spans="1:104">
      <c r="A79" s="152">
        <v>64</v>
      </c>
      <c r="B79" s="153" t="s">
        <v>194</v>
      </c>
      <c r="C79" s="154" t="s">
        <v>327</v>
      </c>
      <c r="D79" s="155" t="s">
        <v>191</v>
      </c>
      <c r="E79" s="156">
        <v>3</v>
      </c>
      <c r="F79" s="156"/>
      <c r="G79" s="157">
        <f t="shared" si="24"/>
        <v>0</v>
      </c>
      <c r="O79" s="151">
        <v>2</v>
      </c>
      <c r="AA79" s="127">
        <v>11</v>
      </c>
      <c r="AB79" s="127">
        <v>3</v>
      </c>
      <c r="AC79" s="127">
        <v>100</v>
      </c>
      <c r="AZ79" s="127">
        <v>2</v>
      </c>
      <c r="BA79" s="127">
        <f t="shared" si="25"/>
        <v>0</v>
      </c>
      <c r="BB79" s="127">
        <f t="shared" si="26"/>
        <v>0</v>
      </c>
      <c r="BC79" s="127">
        <f t="shared" si="27"/>
        <v>0</v>
      </c>
      <c r="BD79" s="127">
        <f t="shared" si="28"/>
        <v>0</v>
      </c>
      <c r="BE79" s="127">
        <f t="shared" si="29"/>
        <v>0</v>
      </c>
      <c r="CA79" s="158">
        <v>11</v>
      </c>
      <c r="CB79" s="158">
        <v>3</v>
      </c>
      <c r="CZ79" s="127">
        <v>0</v>
      </c>
    </row>
    <row r="80" spans="1:104" ht="12.75" customHeight="1">
      <c r="A80" s="152">
        <v>65</v>
      </c>
      <c r="B80" s="153" t="s">
        <v>195</v>
      </c>
      <c r="C80" s="154" t="s">
        <v>328</v>
      </c>
      <c r="D80" s="155" t="s">
        <v>191</v>
      </c>
      <c r="E80" s="156">
        <v>28</v>
      </c>
      <c r="F80" s="156"/>
      <c r="G80" s="157">
        <f t="shared" si="24"/>
        <v>0</v>
      </c>
      <c r="O80" s="151">
        <v>2</v>
      </c>
      <c r="AA80" s="127">
        <v>11</v>
      </c>
      <c r="AB80" s="127">
        <v>3</v>
      </c>
      <c r="AC80" s="127">
        <v>95</v>
      </c>
      <c r="AZ80" s="127">
        <v>2</v>
      </c>
      <c r="BA80" s="127">
        <f t="shared" si="25"/>
        <v>0</v>
      </c>
      <c r="BB80" s="127">
        <f t="shared" si="26"/>
        <v>0</v>
      </c>
      <c r="BC80" s="127">
        <f t="shared" si="27"/>
        <v>0</v>
      </c>
      <c r="BD80" s="127">
        <f t="shared" si="28"/>
        <v>0</v>
      </c>
      <c r="BE80" s="127">
        <f t="shared" si="29"/>
        <v>0</v>
      </c>
      <c r="CA80" s="158">
        <v>11</v>
      </c>
      <c r="CB80" s="158">
        <v>3</v>
      </c>
      <c r="CZ80" s="127">
        <v>0</v>
      </c>
    </row>
    <row r="81" spans="1:104">
      <c r="A81" s="152">
        <v>66</v>
      </c>
      <c r="B81" s="153" t="s">
        <v>196</v>
      </c>
      <c r="C81" s="154" t="s">
        <v>329</v>
      </c>
      <c r="D81" s="155" t="s">
        <v>191</v>
      </c>
      <c r="E81" s="156">
        <v>14</v>
      </c>
      <c r="F81" s="156"/>
      <c r="G81" s="157">
        <f t="shared" si="24"/>
        <v>0</v>
      </c>
      <c r="O81" s="151">
        <v>2</v>
      </c>
      <c r="AA81" s="127">
        <v>11</v>
      </c>
      <c r="AB81" s="127">
        <v>3</v>
      </c>
      <c r="AC81" s="127">
        <v>94</v>
      </c>
      <c r="AZ81" s="127">
        <v>2</v>
      </c>
      <c r="BA81" s="127">
        <f t="shared" si="25"/>
        <v>0</v>
      </c>
      <c r="BB81" s="127">
        <f t="shared" si="26"/>
        <v>0</v>
      </c>
      <c r="BC81" s="127">
        <f t="shared" si="27"/>
        <v>0</v>
      </c>
      <c r="BD81" s="127">
        <f t="shared" si="28"/>
        <v>0</v>
      </c>
      <c r="BE81" s="127">
        <f t="shared" si="29"/>
        <v>0</v>
      </c>
      <c r="CA81" s="158">
        <v>11</v>
      </c>
      <c r="CB81" s="158">
        <v>3</v>
      </c>
      <c r="CZ81" s="127">
        <v>0</v>
      </c>
    </row>
    <row r="82" spans="1:104">
      <c r="A82" s="152">
        <v>67</v>
      </c>
      <c r="B82" s="153" t="s">
        <v>197</v>
      </c>
      <c r="C82" s="154" t="s">
        <v>330</v>
      </c>
      <c r="D82" s="155" t="s">
        <v>191</v>
      </c>
      <c r="E82" s="156">
        <v>14</v>
      </c>
      <c r="F82" s="156"/>
      <c r="G82" s="157">
        <f t="shared" si="24"/>
        <v>0</v>
      </c>
      <c r="O82" s="151">
        <v>2</v>
      </c>
      <c r="AA82" s="127">
        <v>11</v>
      </c>
      <c r="AB82" s="127">
        <v>3</v>
      </c>
      <c r="AC82" s="127">
        <v>93</v>
      </c>
      <c r="AZ82" s="127">
        <v>2</v>
      </c>
      <c r="BA82" s="127">
        <f t="shared" si="25"/>
        <v>0</v>
      </c>
      <c r="BB82" s="127">
        <f t="shared" si="26"/>
        <v>0</v>
      </c>
      <c r="BC82" s="127">
        <f t="shared" si="27"/>
        <v>0</v>
      </c>
      <c r="BD82" s="127">
        <f t="shared" si="28"/>
        <v>0</v>
      </c>
      <c r="BE82" s="127">
        <f t="shared" si="29"/>
        <v>0</v>
      </c>
      <c r="CA82" s="158">
        <v>11</v>
      </c>
      <c r="CB82" s="158">
        <v>3</v>
      </c>
      <c r="CZ82" s="127">
        <v>0</v>
      </c>
    </row>
    <row r="83" spans="1:104">
      <c r="A83" s="152">
        <v>68</v>
      </c>
      <c r="B83" s="153" t="s">
        <v>198</v>
      </c>
      <c r="C83" s="154" t="s">
        <v>331</v>
      </c>
      <c r="D83" s="155" t="s">
        <v>191</v>
      </c>
      <c r="E83" s="156">
        <v>2</v>
      </c>
      <c r="F83" s="156"/>
      <c r="G83" s="157">
        <f t="shared" si="24"/>
        <v>0</v>
      </c>
      <c r="O83" s="151">
        <v>2</v>
      </c>
      <c r="AA83" s="127">
        <v>11</v>
      </c>
      <c r="AB83" s="127">
        <v>3</v>
      </c>
      <c r="AC83" s="127">
        <v>101</v>
      </c>
      <c r="AZ83" s="127">
        <v>2</v>
      </c>
      <c r="BA83" s="127">
        <f t="shared" si="25"/>
        <v>0</v>
      </c>
      <c r="BB83" s="127">
        <f t="shared" si="26"/>
        <v>0</v>
      </c>
      <c r="BC83" s="127">
        <f t="shared" si="27"/>
        <v>0</v>
      </c>
      <c r="BD83" s="127">
        <f t="shared" si="28"/>
        <v>0</v>
      </c>
      <c r="BE83" s="127">
        <f t="shared" si="29"/>
        <v>0</v>
      </c>
      <c r="CA83" s="158">
        <v>11</v>
      </c>
      <c r="CB83" s="158">
        <v>3</v>
      </c>
      <c r="CZ83" s="127">
        <v>0</v>
      </c>
    </row>
    <row r="84" spans="1:104">
      <c r="A84" s="152">
        <v>69</v>
      </c>
      <c r="B84" s="153" t="s">
        <v>199</v>
      </c>
      <c r="C84" s="154" t="s">
        <v>332</v>
      </c>
      <c r="D84" s="155" t="s">
        <v>191</v>
      </c>
      <c r="E84" s="156">
        <v>2</v>
      </c>
      <c r="F84" s="156"/>
      <c r="G84" s="157">
        <f t="shared" si="24"/>
        <v>0</v>
      </c>
      <c r="O84" s="151">
        <v>2</v>
      </c>
      <c r="AA84" s="127">
        <v>11</v>
      </c>
      <c r="AB84" s="127">
        <v>3</v>
      </c>
      <c r="AC84" s="127">
        <v>97</v>
      </c>
      <c r="AZ84" s="127">
        <v>2</v>
      </c>
      <c r="BA84" s="127">
        <f t="shared" si="25"/>
        <v>0</v>
      </c>
      <c r="BB84" s="127">
        <f t="shared" si="26"/>
        <v>0</v>
      </c>
      <c r="BC84" s="127">
        <f t="shared" si="27"/>
        <v>0</v>
      </c>
      <c r="BD84" s="127">
        <f t="shared" si="28"/>
        <v>0</v>
      </c>
      <c r="BE84" s="127">
        <f t="shared" si="29"/>
        <v>0</v>
      </c>
      <c r="CA84" s="158">
        <v>11</v>
      </c>
      <c r="CB84" s="158">
        <v>3</v>
      </c>
      <c r="CZ84" s="127">
        <v>0</v>
      </c>
    </row>
    <row r="85" spans="1:104">
      <c r="A85" s="152">
        <v>70</v>
      </c>
      <c r="B85" s="153" t="s">
        <v>200</v>
      </c>
      <c r="C85" s="154" t="s">
        <v>201</v>
      </c>
      <c r="D85" s="155" t="s">
        <v>191</v>
      </c>
      <c r="E85" s="156">
        <v>1</v>
      </c>
      <c r="F85" s="156"/>
      <c r="G85" s="157">
        <f t="shared" si="24"/>
        <v>0</v>
      </c>
      <c r="O85" s="151">
        <v>2</v>
      </c>
      <c r="AA85" s="127">
        <v>11</v>
      </c>
      <c r="AB85" s="127">
        <v>3</v>
      </c>
      <c r="AC85" s="127">
        <v>98</v>
      </c>
      <c r="AZ85" s="127">
        <v>2</v>
      </c>
      <c r="BA85" s="127">
        <f t="shared" si="25"/>
        <v>0</v>
      </c>
      <c r="BB85" s="127">
        <f t="shared" si="26"/>
        <v>0</v>
      </c>
      <c r="BC85" s="127">
        <f t="shared" si="27"/>
        <v>0</v>
      </c>
      <c r="BD85" s="127">
        <f t="shared" si="28"/>
        <v>0</v>
      </c>
      <c r="BE85" s="127">
        <f t="shared" si="29"/>
        <v>0</v>
      </c>
      <c r="CA85" s="158">
        <v>11</v>
      </c>
      <c r="CB85" s="158">
        <v>3</v>
      </c>
      <c r="CZ85" s="127">
        <v>0</v>
      </c>
    </row>
    <row r="86" spans="1:104">
      <c r="A86" s="152">
        <v>71</v>
      </c>
      <c r="B86" s="153" t="s">
        <v>202</v>
      </c>
      <c r="C86" s="154" t="s">
        <v>203</v>
      </c>
      <c r="D86" s="155" t="s">
        <v>191</v>
      </c>
      <c r="E86" s="156">
        <v>3</v>
      </c>
      <c r="F86" s="156"/>
      <c r="G86" s="157">
        <f t="shared" si="24"/>
        <v>0</v>
      </c>
      <c r="O86" s="151">
        <v>2</v>
      </c>
      <c r="AA86" s="127">
        <v>11</v>
      </c>
      <c r="AB86" s="127">
        <v>3</v>
      </c>
      <c r="AC86" s="127">
        <v>99</v>
      </c>
      <c r="AZ86" s="127">
        <v>2</v>
      </c>
      <c r="BA86" s="127">
        <f t="shared" si="25"/>
        <v>0</v>
      </c>
      <c r="BB86" s="127">
        <f t="shared" si="26"/>
        <v>0</v>
      </c>
      <c r="BC86" s="127">
        <f t="shared" si="27"/>
        <v>0</v>
      </c>
      <c r="BD86" s="127">
        <f t="shared" si="28"/>
        <v>0</v>
      </c>
      <c r="BE86" s="127">
        <f t="shared" si="29"/>
        <v>0</v>
      </c>
      <c r="CA86" s="158">
        <v>11</v>
      </c>
      <c r="CB86" s="158">
        <v>3</v>
      </c>
      <c r="CZ86" s="127">
        <v>0</v>
      </c>
    </row>
    <row r="87" spans="1:104">
      <c r="A87" s="152">
        <v>72</v>
      </c>
      <c r="B87" s="153" t="s">
        <v>204</v>
      </c>
      <c r="C87" s="154" t="s">
        <v>205</v>
      </c>
      <c r="D87" s="155" t="s">
        <v>191</v>
      </c>
      <c r="E87" s="156">
        <v>2</v>
      </c>
      <c r="F87" s="156"/>
      <c r="G87" s="157">
        <f t="shared" si="24"/>
        <v>0</v>
      </c>
      <c r="O87" s="151">
        <v>2</v>
      </c>
      <c r="AA87" s="127">
        <v>11</v>
      </c>
      <c r="AB87" s="127">
        <v>3</v>
      </c>
      <c r="AC87" s="127">
        <v>90</v>
      </c>
      <c r="AZ87" s="127">
        <v>2</v>
      </c>
      <c r="BA87" s="127">
        <f t="shared" si="25"/>
        <v>0</v>
      </c>
      <c r="BB87" s="127">
        <f t="shared" si="26"/>
        <v>0</v>
      </c>
      <c r="BC87" s="127">
        <f t="shared" si="27"/>
        <v>0</v>
      </c>
      <c r="BD87" s="127">
        <f t="shared" si="28"/>
        <v>0</v>
      </c>
      <c r="BE87" s="127">
        <f t="shared" si="29"/>
        <v>0</v>
      </c>
      <c r="CA87" s="158">
        <v>11</v>
      </c>
      <c r="CB87" s="158">
        <v>3</v>
      </c>
      <c r="CZ87" s="127">
        <v>0</v>
      </c>
    </row>
    <row r="88" spans="1:104">
      <c r="A88" s="152">
        <v>73</v>
      </c>
      <c r="B88" s="153" t="s">
        <v>206</v>
      </c>
      <c r="C88" s="154" t="s">
        <v>207</v>
      </c>
      <c r="D88" s="155" t="s">
        <v>191</v>
      </c>
      <c r="E88" s="156">
        <v>1</v>
      </c>
      <c r="F88" s="156"/>
      <c r="G88" s="157">
        <f t="shared" si="24"/>
        <v>0</v>
      </c>
      <c r="O88" s="151">
        <v>2</v>
      </c>
      <c r="AA88" s="127">
        <v>11</v>
      </c>
      <c r="AB88" s="127">
        <v>3</v>
      </c>
      <c r="AC88" s="127">
        <v>91</v>
      </c>
      <c r="AZ88" s="127">
        <v>2</v>
      </c>
      <c r="BA88" s="127">
        <f t="shared" si="25"/>
        <v>0</v>
      </c>
      <c r="BB88" s="127">
        <f t="shared" si="26"/>
        <v>0</v>
      </c>
      <c r="BC88" s="127">
        <f t="shared" si="27"/>
        <v>0</v>
      </c>
      <c r="BD88" s="127">
        <f t="shared" si="28"/>
        <v>0</v>
      </c>
      <c r="BE88" s="127">
        <f t="shared" si="29"/>
        <v>0</v>
      </c>
      <c r="CA88" s="158">
        <v>11</v>
      </c>
      <c r="CB88" s="158">
        <v>3</v>
      </c>
      <c r="CZ88" s="127">
        <v>0</v>
      </c>
    </row>
    <row r="89" spans="1:104">
      <c r="A89" s="152">
        <v>74</v>
      </c>
      <c r="B89" s="153" t="s">
        <v>208</v>
      </c>
      <c r="C89" s="154" t="s">
        <v>209</v>
      </c>
      <c r="D89" s="155" t="s">
        <v>191</v>
      </c>
      <c r="E89" s="156">
        <v>2</v>
      </c>
      <c r="F89" s="156"/>
      <c r="G89" s="157">
        <f t="shared" si="24"/>
        <v>0</v>
      </c>
      <c r="O89" s="151">
        <v>2</v>
      </c>
      <c r="AA89" s="127">
        <v>11</v>
      </c>
      <c r="AB89" s="127">
        <v>3</v>
      </c>
      <c r="AC89" s="127">
        <v>92</v>
      </c>
      <c r="AZ89" s="127">
        <v>2</v>
      </c>
      <c r="BA89" s="127">
        <f t="shared" si="25"/>
        <v>0</v>
      </c>
      <c r="BB89" s="127">
        <f t="shared" si="26"/>
        <v>0</v>
      </c>
      <c r="BC89" s="127">
        <f t="shared" si="27"/>
        <v>0</v>
      </c>
      <c r="BD89" s="127">
        <f t="shared" si="28"/>
        <v>0</v>
      </c>
      <c r="BE89" s="127">
        <f t="shared" si="29"/>
        <v>0</v>
      </c>
      <c r="CA89" s="158">
        <v>11</v>
      </c>
      <c r="CB89" s="158">
        <v>3</v>
      </c>
      <c r="CZ89" s="127">
        <v>0</v>
      </c>
    </row>
    <row r="90" spans="1:104">
      <c r="A90" s="152">
        <v>75</v>
      </c>
      <c r="B90" s="153" t="s">
        <v>210</v>
      </c>
      <c r="C90" s="154" t="s">
        <v>333</v>
      </c>
      <c r="D90" s="155" t="s">
        <v>67</v>
      </c>
      <c r="E90" s="156">
        <v>2</v>
      </c>
      <c r="F90" s="156"/>
      <c r="G90" s="157">
        <f t="shared" si="24"/>
        <v>0</v>
      </c>
      <c r="O90" s="151">
        <v>2</v>
      </c>
      <c r="AA90" s="127">
        <v>11</v>
      </c>
      <c r="AB90" s="127">
        <v>3</v>
      </c>
      <c r="AC90" s="127">
        <v>83</v>
      </c>
      <c r="AZ90" s="127">
        <v>2</v>
      </c>
      <c r="BA90" s="127">
        <f t="shared" si="25"/>
        <v>0</v>
      </c>
      <c r="BB90" s="127">
        <f t="shared" si="26"/>
        <v>0</v>
      </c>
      <c r="BC90" s="127">
        <f t="shared" si="27"/>
        <v>0</v>
      </c>
      <c r="BD90" s="127">
        <f t="shared" si="28"/>
        <v>0</v>
      </c>
      <c r="BE90" s="127">
        <f t="shared" si="29"/>
        <v>0</v>
      </c>
      <c r="CA90" s="158">
        <v>11</v>
      </c>
      <c r="CB90" s="158">
        <v>3</v>
      </c>
      <c r="CZ90" s="127">
        <v>0</v>
      </c>
    </row>
    <row r="91" spans="1:104">
      <c r="A91" s="152">
        <v>76</v>
      </c>
      <c r="B91" s="153" t="s">
        <v>211</v>
      </c>
      <c r="C91" s="154" t="s">
        <v>334</v>
      </c>
      <c r="D91" s="155" t="s">
        <v>67</v>
      </c>
      <c r="E91" s="156">
        <v>5</v>
      </c>
      <c r="F91" s="156"/>
      <c r="G91" s="157">
        <f t="shared" si="24"/>
        <v>0</v>
      </c>
      <c r="O91" s="151">
        <v>2</v>
      </c>
      <c r="AA91" s="127">
        <v>11</v>
      </c>
      <c r="AB91" s="127">
        <v>3</v>
      </c>
      <c r="AC91" s="127">
        <v>84</v>
      </c>
      <c r="AZ91" s="127">
        <v>2</v>
      </c>
      <c r="BA91" s="127">
        <f t="shared" si="25"/>
        <v>0</v>
      </c>
      <c r="BB91" s="127">
        <f t="shared" si="26"/>
        <v>0</v>
      </c>
      <c r="BC91" s="127">
        <f t="shared" si="27"/>
        <v>0</v>
      </c>
      <c r="BD91" s="127">
        <f t="shared" si="28"/>
        <v>0</v>
      </c>
      <c r="BE91" s="127">
        <f t="shared" si="29"/>
        <v>0</v>
      </c>
      <c r="CA91" s="158">
        <v>11</v>
      </c>
      <c r="CB91" s="158">
        <v>3</v>
      </c>
      <c r="CZ91" s="127">
        <v>0</v>
      </c>
    </row>
    <row r="92" spans="1:104">
      <c r="A92" s="152">
        <v>77</v>
      </c>
      <c r="B92" s="153" t="s">
        <v>212</v>
      </c>
      <c r="C92" s="154" t="s">
        <v>325</v>
      </c>
      <c r="D92" s="155" t="s">
        <v>191</v>
      </c>
      <c r="E92" s="156">
        <v>5</v>
      </c>
      <c r="F92" s="156"/>
      <c r="G92" s="157">
        <f t="shared" si="24"/>
        <v>0</v>
      </c>
      <c r="O92" s="151">
        <v>2</v>
      </c>
      <c r="AA92" s="127">
        <v>11</v>
      </c>
      <c r="AB92" s="127">
        <v>3</v>
      </c>
      <c r="AC92" s="127">
        <v>85</v>
      </c>
      <c r="AZ92" s="127">
        <v>2</v>
      </c>
      <c r="BA92" s="127">
        <f t="shared" si="25"/>
        <v>0</v>
      </c>
      <c r="BB92" s="127">
        <f t="shared" si="26"/>
        <v>0</v>
      </c>
      <c r="BC92" s="127">
        <f t="shared" si="27"/>
        <v>0</v>
      </c>
      <c r="BD92" s="127">
        <f t="shared" si="28"/>
        <v>0</v>
      </c>
      <c r="BE92" s="127">
        <f t="shared" si="29"/>
        <v>0</v>
      </c>
      <c r="CA92" s="158">
        <v>11</v>
      </c>
      <c r="CB92" s="158">
        <v>3</v>
      </c>
      <c r="CZ92" s="127">
        <v>0</v>
      </c>
    </row>
    <row r="93" spans="1:104">
      <c r="A93" s="152">
        <v>78</v>
      </c>
      <c r="B93" s="153" t="s">
        <v>213</v>
      </c>
      <c r="C93" s="154" t="s">
        <v>326</v>
      </c>
      <c r="D93" s="155" t="s">
        <v>191</v>
      </c>
      <c r="E93" s="156">
        <v>2</v>
      </c>
      <c r="F93" s="156"/>
      <c r="G93" s="157">
        <f t="shared" si="24"/>
        <v>0</v>
      </c>
      <c r="O93" s="151">
        <v>2</v>
      </c>
      <c r="AA93" s="127">
        <v>11</v>
      </c>
      <c r="AB93" s="127">
        <v>3</v>
      </c>
      <c r="AC93" s="127">
        <v>86</v>
      </c>
      <c r="AZ93" s="127">
        <v>2</v>
      </c>
      <c r="BA93" s="127">
        <f t="shared" si="25"/>
        <v>0</v>
      </c>
      <c r="BB93" s="127">
        <f t="shared" si="26"/>
        <v>0</v>
      </c>
      <c r="BC93" s="127">
        <f t="shared" si="27"/>
        <v>0</v>
      </c>
      <c r="BD93" s="127">
        <f t="shared" si="28"/>
        <v>0</v>
      </c>
      <c r="BE93" s="127">
        <f t="shared" si="29"/>
        <v>0</v>
      </c>
      <c r="CA93" s="158">
        <v>11</v>
      </c>
      <c r="CB93" s="158">
        <v>3</v>
      </c>
      <c r="CZ93" s="127">
        <v>0</v>
      </c>
    </row>
    <row r="94" spans="1:104">
      <c r="A94" s="152">
        <v>79</v>
      </c>
      <c r="B94" s="153" t="s">
        <v>214</v>
      </c>
      <c r="C94" s="154" t="s">
        <v>335</v>
      </c>
      <c r="D94" s="155" t="s">
        <v>191</v>
      </c>
      <c r="E94" s="156">
        <v>28</v>
      </c>
      <c r="F94" s="156"/>
      <c r="G94" s="157">
        <f t="shared" si="24"/>
        <v>0</v>
      </c>
      <c r="O94" s="151">
        <v>2</v>
      </c>
      <c r="AA94" s="127">
        <v>11</v>
      </c>
      <c r="AB94" s="127">
        <v>3</v>
      </c>
      <c r="AC94" s="127">
        <v>96</v>
      </c>
      <c r="AZ94" s="127">
        <v>2</v>
      </c>
      <c r="BA94" s="127">
        <f t="shared" si="25"/>
        <v>0</v>
      </c>
      <c r="BB94" s="127">
        <f t="shared" si="26"/>
        <v>0</v>
      </c>
      <c r="BC94" s="127">
        <f t="shared" si="27"/>
        <v>0</v>
      </c>
      <c r="BD94" s="127">
        <f t="shared" si="28"/>
        <v>0</v>
      </c>
      <c r="BE94" s="127">
        <f t="shared" si="29"/>
        <v>0</v>
      </c>
      <c r="CA94" s="158">
        <v>11</v>
      </c>
      <c r="CB94" s="158">
        <v>3</v>
      </c>
      <c r="CZ94" s="127">
        <v>0</v>
      </c>
    </row>
    <row r="95" spans="1:104">
      <c r="A95" s="152">
        <v>80</v>
      </c>
      <c r="B95" s="153" t="s">
        <v>215</v>
      </c>
      <c r="C95" s="154" t="s">
        <v>216</v>
      </c>
      <c r="D95" s="155" t="s">
        <v>113</v>
      </c>
      <c r="E95" s="156">
        <v>12</v>
      </c>
      <c r="F95" s="156"/>
      <c r="G95" s="157">
        <f t="shared" si="24"/>
        <v>0</v>
      </c>
      <c r="O95" s="151">
        <v>2</v>
      </c>
      <c r="AA95" s="127">
        <v>1</v>
      </c>
      <c r="AB95" s="127">
        <v>7</v>
      </c>
      <c r="AC95" s="127">
        <v>7</v>
      </c>
      <c r="AZ95" s="127">
        <v>2</v>
      </c>
      <c r="BA95" s="127">
        <f t="shared" si="25"/>
        <v>0</v>
      </c>
      <c r="BB95" s="127">
        <f t="shared" si="26"/>
        <v>0</v>
      </c>
      <c r="BC95" s="127">
        <f t="shared" si="27"/>
        <v>0</v>
      </c>
      <c r="BD95" s="127">
        <f t="shared" si="28"/>
        <v>0</v>
      </c>
      <c r="BE95" s="127">
        <f t="shared" si="29"/>
        <v>0</v>
      </c>
      <c r="CA95" s="158">
        <v>1</v>
      </c>
      <c r="CB95" s="158">
        <v>7</v>
      </c>
      <c r="CZ95" s="127">
        <v>4.0000000000000003E-5</v>
      </c>
    </row>
    <row r="96" spans="1:104">
      <c r="A96" s="152">
        <v>81</v>
      </c>
      <c r="B96" s="153" t="s">
        <v>217</v>
      </c>
      <c r="C96" s="154" t="s">
        <v>218</v>
      </c>
      <c r="D96" s="155" t="s">
        <v>113</v>
      </c>
      <c r="E96" s="156">
        <v>20</v>
      </c>
      <c r="F96" s="156"/>
      <c r="G96" s="157">
        <f t="shared" si="24"/>
        <v>0</v>
      </c>
      <c r="O96" s="151">
        <v>2</v>
      </c>
      <c r="AA96" s="127">
        <v>1</v>
      </c>
      <c r="AB96" s="127">
        <v>7</v>
      </c>
      <c r="AC96" s="127">
        <v>7</v>
      </c>
      <c r="AZ96" s="127">
        <v>2</v>
      </c>
      <c r="BA96" s="127">
        <f t="shared" si="25"/>
        <v>0</v>
      </c>
      <c r="BB96" s="127">
        <f t="shared" si="26"/>
        <v>0</v>
      </c>
      <c r="BC96" s="127">
        <f t="shared" si="27"/>
        <v>0</v>
      </c>
      <c r="BD96" s="127">
        <f t="shared" si="28"/>
        <v>0</v>
      </c>
      <c r="BE96" s="127">
        <f t="shared" si="29"/>
        <v>0</v>
      </c>
      <c r="CA96" s="158">
        <v>1</v>
      </c>
      <c r="CB96" s="158">
        <v>7</v>
      </c>
      <c r="CZ96" s="127">
        <v>1.2999999999999999E-4</v>
      </c>
    </row>
    <row r="97" spans="1:104">
      <c r="A97" s="152">
        <v>82</v>
      </c>
      <c r="B97" s="153" t="s">
        <v>219</v>
      </c>
      <c r="C97" s="154" t="s">
        <v>220</v>
      </c>
      <c r="D97" s="155" t="s">
        <v>113</v>
      </c>
      <c r="E97" s="156">
        <v>10</v>
      </c>
      <c r="F97" s="156"/>
      <c r="G97" s="157">
        <f t="shared" si="24"/>
        <v>0</v>
      </c>
      <c r="O97" s="151">
        <v>2</v>
      </c>
      <c r="AA97" s="127">
        <v>1</v>
      </c>
      <c r="AB97" s="127">
        <v>7</v>
      </c>
      <c r="AC97" s="127">
        <v>7</v>
      </c>
      <c r="AZ97" s="127">
        <v>2</v>
      </c>
      <c r="BA97" s="127">
        <f t="shared" si="25"/>
        <v>0</v>
      </c>
      <c r="BB97" s="127">
        <f t="shared" si="26"/>
        <v>0</v>
      </c>
      <c r="BC97" s="127">
        <f t="shared" si="27"/>
        <v>0</v>
      </c>
      <c r="BD97" s="127">
        <f t="shared" si="28"/>
        <v>0</v>
      </c>
      <c r="BE97" s="127">
        <f t="shared" si="29"/>
        <v>0</v>
      </c>
      <c r="CA97" s="158">
        <v>1</v>
      </c>
      <c r="CB97" s="158">
        <v>7</v>
      </c>
      <c r="CZ97" s="127">
        <v>1.7000000000000001E-4</v>
      </c>
    </row>
    <row r="98" spans="1:104">
      <c r="A98" s="152">
        <v>83</v>
      </c>
      <c r="B98" s="153" t="s">
        <v>221</v>
      </c>
      <c r="C98" s="154" t="s">
        <v>222</v>
      </c>
      <c r="D98" s="155" t="s">
        <v>113</v>
      </c>
      <c r="E98" s="156">
        <v>10</v>
      </c>
      <c r="F98" s="156"/>
      <c r="G98" s="157">
        <f t="shared" si="24"/>
        <v>0</v>
      </c>
      <c r="O98" s="151">
        <v>2</v>
      </c>
      <c r="AA98" s="127">
        <v>1</v>
      </c>
      <c r="AB98" s="127">
        <v>7</v>
      </c>
      <c r="AC98" s="127">
        <v>7</v>
      </c>
      <c r="AZ98" s="127">
        <v>2</v>
      </c>
      <c r="BA98" s="127">
        <f t="shared" si="25"/>
        <v>0</v>
      </c>
      <c r="BB98" s="127">
        <f t="shared" si="26"/>
        <v>0</v>
      </c>
      <c r="BC98" s="127">
        <f t="shared" si="27"/>
        <v>0</v>
      </c>
      <c r="BD98" s="127">
        <f t="shared" si="28"/>
        <v>0</v>
      </c>
      <c r="BE98" s="127">
        <f t="shared" si="29"/>
        <v>0</v>
      </c>
      <c r="CA98" s="158">
        <v>1</v>
      </c>
      <c r="CB98" s="158">
        <v>7</v>
      </c>
      <c r="CZ98" s="127">
        <v>2.1000000000000001E-4</v>
      </c>
    </row>
    <row r="99" spans="1:104">
      <c r="A99" s="152">
        <v>84</v>
      </c>
      <c r="B99" s="153" t="s">
        <v>223</v>
      </c>
      <c r="C99" s="154" t="s">
        <v>224</v>
      </c>
      <c r="D99" s="155" t="s">
        <v>113</v>
      </c>
      <c r="E99" s="156">
        <v>10</v>
      </c>
      <c r="F99" s="156"/>
      <c r="G99" s="157">
        <f t="shared" si="24"/>
        <v>0</v>
      </c>
      <c r="O99" s="151">
        <v>2</v>
      </c>
      <c r="AA99" s="127">
        <v>1</v>
      </c>
      <c r="AB99" s="127">
        <v>7</v>
      </c>
      <c r="AC99" s="127">
        <v>7</v>
      </c>
      <c r="AZ99" s="127">
        <v>2</v>
      </c>
      <c r="BA99" s="127">
        <f t="shared" si="25"/>
        <v>0</v>
      </c>
      <c r="BB99" s="127">
        <f t="shared" si="26"/>
        <v>0</v>
      </c>
      <c r="BC99" s="127">
        <f t="shared" si="27"/>
        <v>0</v>
      </c>
      <c r="BD99" s="127">
        <f t="shared" si="28"/>
        <v>0</v>
      </c>
      <c r="BE99" s="127">
        <f t="shared" si="29"/>
        <v>0</v>
      </c>
      <c r="CA99" s="158">
        <v>1</v>
      </c>
      <c r="CB99" s="158">
        <v>7</v>
      </c>
      <c r="CZ99" s="127">
        <v>0</v>
      </c>
    </row>
    <row r="100" spans="1:104">
      <c r="A100" s="152">
        <v>85</v>
      </c>
      <c r="B100" s="153" t="s">
        <v>225</v>
      </c>
      <c r="C100" s="154" t="s">
        <v>226</v>
      </c>
      <c r="D100" s="155" t="s">
        <v>113</v>
      </c>
      <c r="E100" s="156">
        <v>28</v>
      </c>
      <c r="F100" s="156"/>
      <c r="G100" s="157">
        <f t="shared" si="24"/>
        <v>0</v>
      </c>
      <c r="O100" s="151">
        <v>2</v>
      </c>
      <c r="AA100" s="127">
        <v>1</v>
      </c>
      <c r="AB100" s="127">
        <v>7</v>
      </c>
      <c r="AC100" s="127">
        <v>7</v>
      </c>
      <c r="AZ100" s="127">
        <v>2</v>
      </c>
      <c r="BA100" s="127">
        <f t="shared" si="25"/>
        <v>0</v>
      </c>
      <c r="BB100" s="127">
        <f t="shared" si="26"/>
        <v>0</v>
      </c>
      <c r="BC100" s="127">
        <f t="shared" si="27"/>
        <v>0</v>
      </c>
      <c r="BD100" s="127">
        <f t="shared" si="28"/>
        <v>0</v>
      </c>
      <c r="BE100" s="127">
        <f t="shared" si="29"/>
        <v>0</v>
      </c>
      <c r="CA100" s="158">
        <v>1</v>
      </c>
      <c r="CB100" s="158">
        <v>7</v>
      </c>
      <c r="CZ100" s="127">
        <v>0</v>
      </c>
    </row>
    <row r="101" spans="1:104">
      <c r="A101" s="152">
        <v>86</v>
      </c>
      <c r="B101" s="153" t="s">
        <v>227</v>
      </c>
      <c r="C101" s="154" t="s">
        <v>228</v>
      </c>
      <c r="D101" s="155" t="s">
        <v>113</v>
      </c>
      <c r="E101" s="156">
        <v>2</v>
      </c>
      <c r="F101" s="156"/>
      <c r="G101" s="157">
        <f t="shared" si="24"/>
        <v>0</v>
      </c>
      <c r="O101" s="151">
        <v>2</v>
      </c>
      <c r="AA101" s="127">
        <v>1</v>
      </c>
      <c r="AB101" s="127">
        <v>7</v>
      </c>
      <c r="AC101" s="127">
        <v>7</v>
      </c>
      <c r="AZ101" s="127">
        <v>2</v>
      </c>
      <c r="BA101" s="127">
        <f t="shared" si="25"/>
        <v>0</v>
      </c>
      <c r="BB101" s="127">
        <f t="shared" si="26"/>
        <v>0</v>
      </c>
      <c r="BC101" s="127">
        <f t="shared" si="27"/>
        <v>0</v>
      </c>
      <c r="BD101" s="127">
        <f t="shared" si="28"/>
        <v>0</v>
      </c>
      <c r="BE101" s="127">
        <f t="shared" si="29"/>
        <v>0</v>
      </c>
      <c r="CA101" s="158">
        <v>1</v>
      </c>
      <c r="CB101" s="158">
        <v>7</v>
      </c>
      <c r="CZ101" s="127">
        <v>0</v>
      </c>
    </row>
    <row r="102" spans="1:104">
      <c r="A102" s="152">
        <v>87</v>
      </c>
      <c r="B102" s="153" t="s">
        <v>229</v>
      </c>
      <c r="C102" s="154" t="s">
        <v>230</v>
      </c>
      <c r="D102" s="155" t="s">
        <v>113</v>
      </c>
      <c r="E102" s="156">
        <v>13</v>
      </c>
      <c r="F102" s="156"/>
      <c r="G102" s="157">
        <f t="shared" si="24"/>
        <v>0</v>
      </c>
      <c r="O102" s="151">
        <v>2</v>
      </c>
      <c r="AA102" s="127">
        <v>1</v>
      </c>
      <c r="AB102" s="127">
        <v>7</v>
      </c>
      <c r="AC102" s="127">
        <v>7</v>
      </c>
      <c r="AZ102" s="127">
        <v>2</v>
      </c>
      <c r="BA102" s="127">
        <f t="shared" si="25"/>
        <v>0</v>
      </c>
      <c r="BB102" s="127">
        <f t="shared" si="26"/>
        <v>0</v>
      </c>
      <c r="BC102" s="127">
        <f t="shared" si="27"/>
        <v>0</v>
      </c>
      <c r="BD102" s="127">
        <f t="shared" si="28"/>
        <v>0</v>
      </c>
      <c r="BE102" s="127">
        <f t="shared" si="29"/>
        <v>0</v>
      </c>
      <c r="CA102" s="158">
        <v>1</v>
      </c>
      <c r="CB102" s="158">
        <v>7</v>
      </c>
      <c r="CZ102" s="127">
        <v>0</v>
      </c>
    </row>
    <row r="103" spans="1:104">
      <c r="A103" s="152">
        <v>88</v>
      </c>
      <c r="B103" s="153" t="s">
        <v>231</v>
      </c>
      <c r="C103" s="154" t="s">
        <v>232</v>
      </c>
      <c r="D103" s="155" t="s">
        <v>113</v>
      </c>
      <c r="E103" s="156">
        <v>4</v>
      </c>
      <c r="F103" s="156"/>
      <c r="G103" s="157">
        <f t="shared" si="24"/>
        <v>0</v>
      </c>
      <c r="O103" s="151">
        <v>2</v>
      </c>
      <c r="AA103" s="127">
        <v>1</v>
      </c>
      <c r="AB103" s="127">
        <v>7</v>
      </c>
      <c r="AC103" s="127">
        <v>7</v>
      </c>
      <c r="AZ103" s="127">
        <v>2</v>
      </c>
      <c r="BA103" s="127">
        <f t="shared" si="25"/>
        <v>0</v>
      </c>
      <c r="BB103" s="127">
        <f t="shared" si="26"/>
        <v>0</v>
      </c>
      <c r="BC103" s="127">
        <f t="shared" si="27"/>
        <v>0</v>
      </c>
      <c r="BD103" s="127">
        <f t="shared" si="28"/>
        <v>0</v>
      </c>
      <c r="BE103" s="127">
        <f t="shared" si="29"/>
        <v>0</v>
      </c>
      <c r="CA103" s="158">
        <v>1</v>
      </c>
      <c r="CB103" s="158">
        <v>7</v>
      </c>
      <c r="CZ103" s="127">
        <v>0</v>
      </c>
    </row>
    <row r="104" spans="1:104">
      <c r="A104" s="152">
        <v>89</v>
      </c>
      <c r="B104" s="153" t="s">
        <v>233</v>
      </c>
      <c r="C104" s="154" t="s">
        <v>234</v>
      </c>
      <c r="D104" s="155" t="s">
        <v>113</v>
      </c>
      <c r="E104" s="156">
        <v>2</v>
      </c>
      <c r="F104" s="156"/>
      <c r="G104" s="157">
        <f t="shared" si="24"/>
        <v>0</v>
      </c>
      <c r="O104" s="151">
        <v>2</v>
      </c>
      <c r="AA104" s="127">
        <v>1</v>
      </c>
      <c r="AB104" s="127">
        <v>7</v>
      </c>
      <c r="AC104" s="127">
        <v>7</v>
      </c>
      <c r="AZ104" s="127">
        <v>2</v>
      </c>
      <c r="BA104" s="127">
        <f t="shared" si="25"/>
        <v>0</v>
      </c>
      <c r="BB104" s="127">
        <f t="shared" si="26"/>
        <v>0</v>
      </c>
      <c r="BC104" s="127">
        <f t="shared" si="27"/>
        <v>0</v>
      </c>
      <c r="BD104" s="127">
        <f t="shared" si="28"/>
        <v>0</v>
      </c>
      <c r="BE104" s="127">
        <f t="shared" si="29"/>
        <v>0</v>
      </c>
      <c r="CA104" s="158">
        <v>1</v>
      </c>
      <c r="CB104" s="158">
        <v>7</v>
      </c>
      <c r="CZ104" s="127">
        <v>0</v>
      </c>
    </row>
    <row r="105" spans="1:104">
      <c r="A105" s="152">
        <v>90</v>
      </c>
      <c r="B105" s="153" t="s">
        <v>235</v>
      </c>
      <c r="C105" s="154" t="s">
        <v>236</v>
      </c>
      <c r="D105" s="155" t="s">
        <v>113</v>
      </c>
      <c r="E105" s="156">
        <v>1</v>
      </c>
      <c r="F105" s="156"/>
      <c r="G105" s="157">
        <f t="shared" si="24"/>
        <v>0</v>
      </c>
      <c r="O105" s="151">
        <v>2</v>
      </c>
      <c r="AA105" s="127">
        <v>1</v>
      </c>
      <c r="AB105" s="127">
        <v>7</v>
      </c>
      <c r="AC105" s="127">
        <v>7</v>
      </c>
      <c r="AZ105" s="127">
        <v>2</v>
      </c>
      <c r="BA105" s="127">
        <f t="shared" si="25"/>
        <v>0</v>
      </c>
      <c r="BB105" s="127">
        <f t="shared" si="26"/>
        <v>0</v>
      </c>
      <c r="BC105" s="127">
        <f t="shared" si="27"/>
        <v>0</v>
      </c>
      <c r="BD105" s="127">
        <f t="shared" si="28"/>
        <v>0</v>
      </c>
      <c r="BE105" s="127">
        <f t="shared" si="29"/>
        <v>0</v>
      </c>
      <c r="CA105" s="158">
        <v>1</v>
      </c>
      <c r="CB105" s="158">
        <v>7</v>
      </c>
      <c r="CZ105" s="127">
        <v>0</v>
      </c>
    </row>
    <row r="106" spans="1:104">
      <c r="A106" s="152">
        <v>91</v>
      </c>
      <c r="B106" s="153" t="s">
        <v>237</v>
      </c>
      <c r="C106" s="154" t="s">
        <v>238</v>
      </c>
      <c r="D106" s="155" t="s">
        <v>113</v>
      </c>
      <c r="E106" s="156">
        <v>14</v>
      </c>
      <c r="F106" s="156"/>
      <c r="G106" s="157">
        <f t="shared" si="24"/>
        <v>0</v>
      </c>
      <c r="O106" s="151">
        <v>2</v>
      </c>
      <c r="AA106" s="127">
        <v>1</v>
      </c>
      <c r="AB106" s="127">
        <v>7</v>
      </c>
      <c r="AC106" s="127">
        <v>7</v>
      </c>
      <c r="AZ106" s="127">
        <v>2</v>
      </c>
      <c r="BA106" s="127">
        <f t="shared" si="25"/>
        <v>0</v>
      </c>
      <c r="BB106" s="127">
        <f t="shared" si="26"/>
        <v>0</v>
      </c>
      <c r="BC106" s="127">
        <f t="shared" si="27"/>
        <v>0</v>
      </c>
      <c r="BD106" s="127">
        <f t="shared" si="28"/>
        <v>0</v>
      </c>
      <c r="BE106" s="127">
        <f t="shared" si="29"/>
        <v>0</v>
      </c>
      <c r="CA106" s="158">
        <v>1</v>
      </c>
      <c r="CB106" s="158">
        <v>7</v>
      </c>
      <c r="CZ106" s="127">
        <v>4.6999999999999999E-4</v>
      </c>
    </row>
    <row r="107" spans="1:104">
      <c r="A107" s="152">
        <v>92</v>
      </c>
      <c r="B107" s="153" t="s">
        <v>239</v>
      </c>
      <c r="C107" s="154" t="s">
        <v>240</v>
      </c>
      <c r="D107" s="155" t="s">
        <v>113</v>
      </c>
      <c r="E107" s="156">
        <v>7</v>
      </c>
      <c r="F107" s="156"/>
      <c r="G107" s="157">
        <f t="shared" si="24"/>
        <v>0</v>
      </c>
      <c r="O107" s="151">
        <v>2</v>
      </c>
      <c r="AA107" s="127">
        <v>1</v>
      </c>
      <c r="AB107" s="127">
        <v>7</v>
      </c>
      <c r="AC107" s="127">
        <v>7</v>
      </c>
      <c r="AZ107" s="127">
        <v>2</v>
      </c>
      <c r="BA107" s="127">
        <f t="shared" si="25"/>
        <v>0</v>
      </c>
      <c r="BB107" s="127">
        <f t="shared" si="26"/>
        <v>0</v>
      </c>
      <c r="BC107" s="127">
        <f t="shared" si="27"/>
        <v>0</v>
      </c>
      <c r="BD107" s="127">
        <f t="shared" si="28"/>
        <v>0</v>
      </c>
      <c r="BE107" s="127">
        <f t="shared" si="29"/>
        <v>0</v>
      </c>
      <c r="CA107" s="158">
        <v>1</v>
      </c>
      <c r="CB107" s="158">
        <v>7</v>
      </c>
      <c r="CZ107" s="127">
        <v>5.9999999999999995E-4</v>
      </c>
    </row>
    <row r="108" spans="1:104">
      <c r="A108" s="152">
        <v>93</v>
      </c>
      <c r="B108" s="153" t="s">
        <v>241</v>
      </c>
      <c r="C108" s="154" t="s">
        <v>336</v>
      </c>
      <c r="D108" s="155" t="s">
        <v>113</v>
      </c>
      <c r="E108" s="156">
        <v>13</v>
      </c>
      <c r="F108" s="156"/>
      <c r="G108" s="157">
        <f t="shared" si="24"/>
        <v>0</v>
      </c>
      <c r="O108" s="151">
        <v>2</v>
      </c>
      <c r="AA108" s="127">
        <v>1</v>
      </c>
      <c r="AB108" s="127">
        <v>7</v>
      </c>
      <c r="AC108" s="127">
        <v>7</v>
      </c>
      <c r="AZ108" s="127">
        <v>2</v>
      </c>
      <c r="BA108" s="127">
        <f t="shared" si="25"/>
        <v>0</v>
      </c>
      <c r="BB108" s="127">
        <f t="shared" si="26"/>
        <v>0</v>
      </c>
      <c r="BC108" s="127">
        <f t="shared" si="27"/>
        <v>0</v>
      </c>
      <c r="BD108" s="127">
        <f t="shared" si="28"/>
        <v>0</v>
      </c>
      <c r="BE108" s="127">
        <f t="shared" si="29"/>
        <v>0</v>
      </c>
      <c r="CA108" s="158">
        <v>1</v>
      </c>
      <c r="CB108" s="158">
        <v>7</v>
      </c>
      <c r="CZ108" s="127">
        <v>2.97E-3</v>
      </c>
    </row>
    <row r="109" spans="1:104">
      <c r="A109" s="152">
        <v>94</v>
      </c>
      <c r="B109" s="153" t="s">
        <v>242</v>
      </c>
      <c r="C109" s="154" t="s">
        <v>243</v>
      </c>
      <c r="D109" s="155" t="s">
        <v>142</v>
      </c>
      <c r="E109" s="156">
        <v>7.9000000000000001E-2</v>
      </c>
      <c r="F109" s="156"/>
      <c r="G109" s="157">
        <f t="shared" si="24"/>
        <v>0</v>
      </c>
      <c r="O109" s="151">
        <v>2</v>
      </c>
      <c r="AA109" s="127">
        <v>1</v>
      </c>
      <c r="AB109" s="127">
        <v>7</v>
      </c>
      <c r="AC109" s="127">
        <v>7</v>
      </c>
      <c r="AZ109" s="127">
        <v>2</v>
      </c>
      <c r="BA109" s="127">
        <f t="shared" si="25"/>
        <v>0</v>
      </c>
      <c r="BB109" s="127">
        <f t="shared" si="26"/>
        <v>0</v>
      </c>
      <c r="BC109" s="127">
        <f t="shared" si="27"/>
        <v>0</v>
      </c>
      <c r="BD109" s="127">
        <f t="shared" si="28"/>
        <v>0</v>
      </c>
      <c r="BE109" s="127">
        <f t="shared" si="29"/>
        <v>0</v>
      </c>
      <c r="CA109" s="158">
        <v>1</v>
      </c>
      <c r="CB109" s="158">
        <v>7</v>
      </c>
      <c r="CZ109" s="127">
        <v>0</v>
      </c>
    </row>
    <row r="110" spans="1:104">
      <c r="A110" s="152">
        <v>95</v>
      </c>
      <c r="B110" s="153" t="s">
        <v>244</v>
      </c>
      <c r="C110" s="154" t="s">
        <v>245</v>
      </c>
      <c r="D110" s="155" t="s">
        <v>56</v>
      </c>
      <c r="E110" s="156"/>
      <c r="F110" s="156"/>
      <c r="G110" s="157">
        <f t="shared" si="24"/>
        <v>0</v>
      </c>
      <c r="O110" s="151">
        <v>2</v>
      </c>
      <c r="AA110" s="127">
        <v>7</v>
      </c>
      <c r="AB110" s="127">
        <v>1002</v>
      </c>
      <c r="AC110" s="127">
        <v>5</v>
      </c>
      <c r="AZ110" s="127">
        <v>2</v>
      </c>
      <c r="BA110" s="127">
        <f t="shared" si="25"/>
        <v>0</v>
      </c>
      <c r="BB110" s="127">
        <f t="shared" si="26"/>
        <v>0</v>
      </c>
      <c r="BC110" s="127">
        <f t="shared" si="27"/>
        <v>0</v>
      </c>
      <c r="BD110" s="127">
        <f t="shared" si="28"/>
        <v>0</v>
      </c>
      <c r="BE110" s="127">
        <f t="shared" si="29"/>
        <v>0</v>
      </c>
      <c r="CA110" s="158">
        <v>7</v>
      </c>
      <c r="CB110" s="158">
        <v>1002</v>
      </c>
      <c r="CZ110" s="127">
        <v>0</v>
      </c>
    </row>
    <row r="111" spans="1:104">
      <c r="A111" s="159"/>
      <c r="B111" s="160" t="s">
        <v>68</v>
      </c>
      <c r="C111" s="161" t="str">
        <f>CONCATENATE(B74," ",C74)</f>
        <v>734 Armatury</v>
      </c>
      <c r="D111" s="162"/>
      <c r="E111" s="163"/>
      <c r="F111" s="164"/>
      <c r="G111" s="165">
        <f>SUM(G74:G110)</f>
        <v>0</v>
      </c>
      <c r="O111" s="151">
        <v>4</v>
      </c>
      <c r="BA111" s="166">
        <f>SUM(BA74:BA110)</f>
        <v>0</v>
      </c>
      <c r="BB111" s="166">
        <f>SUM(BB74:BB110)</f>
        <v>0</v>
      </c>
      <c r="BC111" s="166">
        <f>SUM(BC74:BC110)</f>
        <v>0</v>
      </c>
      <c r="BD111" s="166">
        <f>SUM(BD74:BD110)</f>
        <v>0</v>
      </c>
      <c r="BE111" s="166">
        <f>SUM(BE74:BE110)</f>
        <v>0</v>
      </c>
    </row>
    <row r="112" spans="1:104">
      <c r="A112" s="144" t="s">
        <v>66</v>
      </c>
      <c r="B112" s="145" t="s">
        <v>246</v>
      </c>
      <c r="C112" s="146" t="s">
        <v>247</v>
      </c>
      <c r="D112" s="147"/>
      <c r="E112" s="148"/>
      <c r="F112" s="148"/>
      <c r="G112" s="149"/>
      <c r="H112" s="150"/>
      <c r="I112" s="150"/>
      <c r="O112" s="151">
        <v>1</v>
      </c>
    </row>
    <row r="113" spans="1:104">
      <c r="A113" s="152">
        <v>96</v>
      </c>
      <c r="B113" s="153" t="s">
        <v>248</v>
      </c>
      <c r="C113" s="154" t="s">
        <v>249</v>
      </c>
      <c r="D113" s="155" t="s">
        <v>90</v>
      </c>
      <c r="E113" s="156">
        <v>60</v>
      </c>
      <c r="F113" s="156"/>
      <c r="G113" s="157">
        <f t="shared" ref="G113:G122" si="30">E113*F113</f>
        <v>0</v>
      </c>
      <c r="O113" s="151">
        <v>2</v>
      </c>
      <c r="AA113" s="127">
        <v>1</v>
      </c>
      <c r="AB113" s="127">
        <v>7</v>
      </c>
      <c r="AC113" s="127">
        <v>7</v>
      </c>
      <c r="AZ113" s="127">
        <v>2</v>
      </c>
      <c r="BA113" s="127">
        <f t="shared" ref="BA113:BA122" si="31">IF(AZ113=1,G113,0)</f>
        <v>0</v>
      </c>
      <c r="BB113" s="127">
        <f t="shared" ref="BB113:BB122" si="32">IF(AZ113=2,G113,0)</f>
        <v>0</v>
      </c>
      <c r="BC113" s="127">
        <f t="shared" ref="BC113:BC122" si="33">IF(AZ113=3,G113,0)</f>
        <v>0</v>
      </c>
      <c r="BD113" s="127">
        <f t="shared" ref="BD113:BD122" si="34">IF(AZ113=4,G113,0)</f>
        <v>0</v>
      </c>
      <c r="BE113" s="127">
        <f t="shared" ref="BE113:BE122" si="35">IF(AZ113=5,G113,0)</f>
        <v>0</v>
      </c>
      <c r="CA113" s="158">
        <v>1</v>
      </c>
      <c r="CB113" s="158">
        <v>7</v>
      </c>
      <c r="CZ113" s="127">
        <v>0</v>
      </c>
    </row>
    <row r="114" spans="1:104" ht="22.5">
      <c r="A114" s="152">
        <v>97</v>
      </c>
      <c r="B114" s="153" t="s">
        <v>250</v>
      </c>
      <c r="C114" s="154" t="s">
        <v>251</v>
      </c>
      <c r="D114" s="155" t="s">
        <v>113</v>
      </c>
      <c r="E114" s="156">
        <v>9</v>
      </c>
      <c r="F114" s="156"/>
      <c r="G114" s="157">
        <f t="shared" si="30"/>
        <v>0</v>
      </c>
      <c r="O114" s="151">
        <v>2</v>
      </c>
      <c r="AA114" s="127">
        <v>1</v>
      </c>
      <c r="AB114" s="127">
        <v>7</v>
      </c>
      <c r="AC114" s="127">
        <v>7</v>
      </c>
      <c r="AZ114" s="127">
        <v>2</v>
      </c>
      <c r="BA114" s="127">
        <f t="shared" si="31"/>
        <v>0</v>
      </c>
      <c r="BB114" s="127">
        <f t="shared" si="32"/>
        <v>0</v>
      </c>
      <c r="BC114" s="127">
        <f t="shared" si="33"/>
        <v>0</v>
      </c>
      <c r="BD114" s="127">
        <f t="shared" si="34"/>
        <v>0</v>
      </c>
      <c r="BE114" s="127">
        <f t="shared" si="35"/>
        <v>0</v>
      </c>
      <c r="CA114" s="158">
        <v>1</v>
      </c>
      <c r="CB114" s="158">
        <v>7</v>
      </c>
      <c r="CZ114" s="127">
        <v>8.0000000000000007E-5</v>
      </c>
    </row>
    <row r="115" spans="1:104" ht="22.5">
      <c r="A115" s="152">
        <v>98</v>
      </c>
      <c r="B115" s="153" t="s">
        <v>252</v>
      </c>
      <c r="C115" s="154" t="s">
        <v>253</v>
      </c>
      <c r="D115" s="155" t="s">
        <v>113</v>
      </c>
      <c r="E115" s="156">
        <v>6</v>
      </c>
      <c r="F115" s="156"/>
      <c r="G115" s="157">
        <f t="shared" si="30"/>
        <v>0</v>
      </c>
      <c r="O115" s="151">
        <v>2</v>
      </c>
      <c r="AA115" s="127">
        <v>1</v>
      </c>
      <c r="AB115" s="127">
        <v>7</v>
      </c>
      <c r="AC115" s="127">
        <v>7</v>
      </c>
      <c r="AZ115" s="127">
        <v>2</v>
      </c>
      <c r="BA115" s="127">
        <f t="shared" si="31"/>
        <v>0</v>
      </c>
      <c r="BB115" s="127">
        <f t="shared" si="32"/>
        <v>0</v>
      </c>
      <c r="BC115" s="127">
        <f t="shared" si="33"/>
        <v>0</v>
      </c>
      <c r="BD115" s="127">
        <f t="shared" si="34"/>
        <v>0</v>
      </c>
      <c r="BE115" s="127">
        <f t="shared" si="35"/>
        <v>0</v>
      </c>
      <c r="CA115" s="158">
        <v>1</v>
      </c>
      <c r="CB115" s="158">
        <v>7</v>
      </c>
      <c r="CZ115" s="127">
        <v>8.0000000000000007E-5</v>
      </c>
    </row>
    <row r="116" spans="1:104">
      <c r="A116" s="152">
        <v>99</v>
      </c>
      <c r="B116" s="153" t="s">
        <v>254</v>
      </c>
      <c r="C116" s="154" t="s">
        <v>338</v>
      </c>
      <c r="D116" s="155" t="s">
        <v>113</v>
      </c>
      <c r="E116" s="156">
        <v>3</v>
      </c>
      <c r="F116" s="156"/>
      <c r="G116" s="157">
        <f t="shared" si="30"/>
        <v>0</v>
      </c>
      <c r="O116" s="151">
        <v>2</v>
      </c>
      <c r="AA116" s="127">
        <v>1</v>
      </c>
      <c r="AB116" s="127">
        <v>7</v>
      </c>
      <c r="AC116" s="127">
        <v>7</v>
      </c>
      <c r="AZ116" s="127">
        <v>2</v>
      </c>
      <c r="BA116" s="127">
        <f t="shared" si="31"/>
        <v>0</v>
      </c>
      <c r="BB116" s="127">
        <f t="shared" si="32"/>
        <v>0</v>
      </c>
      <c r="BC116" s="127">
        <f t="shared" si="33"/>
        <v>0</v>
      </c>
      <c r="BD116" s="127">
        <f t="shared" si="34"/>
        <v>0</v>
      </c>
      <c r="BE116" s="127">
        <f t="shared" si="35"/>
        <v>0</v>
      </c>
      <c r="CA116" s="158">
        <v>1</v>
      </c>
      <c r="CB116" s="158">
        <v>7</v>
      </c>
      <c r="CZ116" s="127">
        <v>8.6400000000000001E-3</v>
      </c>
    </row>
    <row r="117" spans="1:104">
      <c r="A117" s="152">
        <v>100</v>
      </c>
      <c r="B117" s="153" t="s">
        <v>255</v>
      </c>
      <c r="C117" s="154" t="s">
        <v>337</v>
      </c>
      <c r="D117" s="155" t="s">
        <v>113</v>
      </c>
      <c r="E117" s="156">
        <v>3</v>
      </c>
      <c r="F117" s="156"/>
      <c r="G117" s="157">
        <f t="shared" si="30"/>
        <v>0</v>
      </c>
      <c r="O117" s="151">
        <v>2</v>
      </c>
      <c r="AA117" s="127">
        <v>1</v>
      </c>
      <c r="AB117" s="127">
        <v>7</v>
      </c>
      <c r="AC117" s="127">
        <v>7</v>
      </c>
      <c r="AZ117" s="127">
        <v>2</v>
      </c>
      <c r="BA117" s="127">
        <f t="shared" si="31"/>
        <v>0</v>
      </c>
      <c r="BB117" s="127">
        <f t="shared" si="32"/>
        <v>0</v>
      </c>
      <c r="BC117" s="127">
        <f t="shared" si="33"/>
        <v>0</v>
      </c>
      <c r="BD117" s="127">
        <f t="shared" si="34"/>
        <v>0</v>
      </c>
      <c r="BE117" s="127">
        <f t="shared" si="35"/>
        <v>0</v>
      </c>
      <c r="CA117" s="158">
        <v>1</v>
      </c>
      <c r="CB117" s="158">
        <v>7</v>
      </c>
      <c r="CZ117" s="127">
        <v>2.1600000000000001E-2</v>
      </c>
    </row>
    <row r="118" spans="1:104">
      <c r="A118" s="152">
        <v>101</v>
      </c>
      <c r="B118" s="153" t="s">
        <v>256</v>
      </c>
      <c r="C118" s="154" t="s">
        <v>339</v>
      </c>
      <c r="D118" s="155" t="s">
        <v>113</v>
      </c>
      <c r="E118" s="156">
        <v>1</v>
      </c>
      <c r="F118" s="156"/>
      <c r="G118" s="157">
        <f t="shared" si="30"/>
        <v>0</v>
      </c>
      <c r="O118" s="151">
        <v>2</v>
      </c>
      <c r="AA118" s="127">
        <v>1</v>
      </c>
      <c r="AB118" s="127">
        <v>7</v>
      </c>
      <c r="AC118" s="127">
        <v>7</v>
      </c>
      <c r="AZ118" s="127">
        <v>2</v>
      </c>
      <c r="BA118" s="127">
        <f t="shared" si="31"/>
        <v>0</v>
      </c>
      <c r="BB118" s="127">
        <f t="shared" si="32"/>
        <v>0</v>
      </c>
      <c r="BC118" s="127">
        <f t="shared" si="33"/>
        <v>0</v>
      </c>
      <c r="BD118" s="127">
        <f t="shared" si="34"/>
        <v>0</v>
      </c>
      <c r="BE118" s="127">
        <f t="shared" si="35"/>
        <v>0</v>
      </c>
      <c r="CA118" s="158">
        <v>1</v>
      </c>
      <c r="CB118" s="158">
        <v>7</v>
      </c>
      <c r="CZ118" s="127">
        <v>3.024E-2</v>
      </c>
    </row>
    <row r="119" spans="1:104">
      <c r="A119" s="152">
        <v>102</v>
      </c>
      <c r="B119" s="153" t="s">
        <v>257</v>
      </c>
      <c r="C119" s="154" t="s">
        <v>340</v>
      </c>
      <c r="D119" s="155" t="s">
        <v>113</v>
      </c>
      <c r="E119" s="156">
        <v>5</v>
      </c>
      <c r="F119" s="156"/>
      <c r="G119" s="157">
        <f t="shared" si="30"/>
        <v>0</v>
      </c>
      <c r="O119" s="151">
        <v>2</v>
      </c>
      <c r="AA119" s="127">
        <v>1</v>
      </c>
      <c r="AB119" s="127">
        <v>7</v>
      </c>
      <c r="AC119" s="127">
        <v>7</v>
      </c>
      <c r="AZ119" s="127">
        <v>2</v>
      </c>
      <c r="BA119" s="127">
        <f t="shared" si="31"/>
        <v>0</v>
      </c>
      <c r="BB119" s="127">
        <f t="shared" si="32"/>
        <v>0</v>
      </c>
      <c r="BC119" s="127">
        <f t="shared" si="33"/>
        <v>0</v>
      </c>
      <c r="BD119" s="127">
        <f t="shared" si="34"/>
        <v>0</v>
      </c>
      <c r="BE119" s="127">
        <f t="shared" si="35"/>
        <v>0</v>
      </c>
      <c r="CA119" s="158">
        <v>1</v>
      </c>
      <c r="CB119" s="158">
        <v>7</v>
      </c>
      <c r="CZ119" s="127">
        <v>3.0499999999999999E-2</v>
      </c>
    </row>
    <row r="120" spans="1:104">
      <c r="A120" s="152">
        <v>103</v>
      </c>
      <c r="B120" s="153" t="s">
        <v>258</v>
      </c>
      <c r="C120" s="154" t="s">
        <v>341</v>
      </c>
      <c r="D120" s="155" t="s">
        <v>113</v>
      </c>
      <c r="E120" s="156">
        <v>2</v>
      </c>
      <c r="F120" s="156"/>
      <c r="G120" s="157">
        <f t="shared" si="30"/>
        <v>0</v>
      </c>
      <c r="O120" s="151">
        <v>2</v>
      </c>
      <c r="AA120" s="127">
        <v>1</v>
      </c>
      <c r="AB120" s="127">
        <v>7</v>
      </c>
      <c r="AC120" s="127">
        <v>7</v>
      </c>
      <c r="AZ120" s="127">
        <v>2</v>
      </c>
      <c r="BA120" s="127">
        <f t="shared" si="31"/>
        <v>0</v>
      </c>
      <c r="BB120" s="127">
        <f t="shared" si="32"/>
        <v>0</v>
      </c>
      <c r="BC120" s="127">
        <f t="shared" si="33"/>
        <v>0</v>
      </c>
      <c r="BD120" s="127">
        <f t="shared" si="34"/>
        <v>0</v>
      </c>
      <c r="BE120" s="127">
        <f t="shared" si="35"/>
        <v>0</v>
      </c>
      <c r="CA120" s="158">
        <v>1</v>
      </c>
      <c r="CB120" s="158">
        <v>7</v>
      </c>
      <c r="CZ120" s="127">
        <v>4.2700000000000002E-2</v>
      </c>
    </row>
    <row r="121" spans="1:104">
      <c r="A121" s="152">
        <v>104</v>
      </c>
      <c r="B121" s="153" t="s">
        <v>259</v>
      </c>
      <c r="C121" s="154" t="s">
        <v>260</v>
      </c>
      <c r="D121" s="155" t="s">
        <v>142</v>
      </c>
      <c r="E121" s="156">
        <v>2.0259999999999998</v>
      </c>
      <c r="F121" s="156"/>
      <c r="G121" s="157">
        <f t="shared" si="30"/>
        <v>0</v>
      </c>
      <c r="O121" s="151">
        <v>2</v>
      </c>
      <c r="AA121" s="127">
        <v>1</v>
      </c>
      <c r="AB121" s="127">
        <v>7</v>
      </c>
      <c r="AC121" s="127">
        <v>7</v>
      </c>
      <c r="AZ121" s="127">
        <v>2</v>
      </c>
      <c r="BA121" s="127">
        <f t="shared" si="31"/>
        <v>0</v>
      </c>
      <c r="BB121" s="127">
        <f t="shared" si="32"/>
        <v>0</v>
      </c>
      <c r="BC121" s="127">
        <f t="shared" si="33"/>
        <v>0</v>
      </c>
      <c r="BD121" s="127">
        <f t="shared" si="34"/>
        <v>0</v>
      </c>
      <c r="BE121" s="127">
        <f t="shared" si="35"/>
        <v>0</v>
      </c>
      <c r="CA121" s="158">
        <v>1</v>
      </c>
      <c r="CB121" s="158">
        <v>7</v>
      </c>
      <c r="CZ121" s="127">
        <v>0</v>
      </c>
    </row>
    <row r="122" spans="1:104">
      <c r="A122" s="152">
        <v>105</v>
      </c>
      <c r="B122" s="153" t="s">
        <v>261</v>
      </c>
      <c r="C122" s="154" t="s">
        <v>262</v>
      </c>
      <c r="D122" s="155" t="s">
        <v>56</v>
      </c>
      <c r="E122" s="156"/>
      <c r="F122" s="156"/>
      <c r="G122" s="157">
        <f t="shared" si="30"/>
        <v>0</v>
      </c>
      <c r="O122" s="151">
        <v>2</v>
      </c>
      <c r="AA122" s="127">
        <v>7</v>
      </c>
      <c r="AB122" s="127">
        <v>1002</v>
      </c>
      <c r="AC122" s="127">
        <v>5</v>
      </c>
      <c r="AZ122" s="127">
        <v>2</v>
      </c>
      <c r="BA122" s="127">
        <f t="shared" si="31"/>
        <v>0</v>
      </c>
      <c r="BB122" s="127">
        <f t="shared" si="32"/>
        <v>0</v>
      </c>
      <c r="BC122" s="127">
        <f t="shared" si="33"/>
        <v>0</v>
      </c>
      <c r="BD122" s="127">
        <f t="shared" si="34"/>
        <v>0</v>
      </c>
      <c r="BE122" s="127">
        <f t="shared" si="35"/>
        <v>0</v>
      </c>
      <c r="CA122" s="158">
        <v>7</v>
      </c>
      <c r="CB122" s="158">
        <v>1002</v>
      </c>
      <c r="CZ122" s="127">
        <v>0</v>
      </c>
    </row>
    <row r="123" spans="1:104">
      <c r="A123" s="159"/>
      <c r="B123" s="160" t="s">
        <v>68</v>
      </c>
      <c r="C123" s="161" t="str">
        <f>CONCATENATE(B112," ",C112)</f>
        <v>735 Otopná tělesa</v>
      </c>
      <c r="D123" s="162"/>
      <c r="E123" s="163"/>
      <c r="F123" s="164"/>
      <c r="G123" s="165">
        <f>SUM(G112:G122)</f>
        <v>0</v>
      </c>
      <c r="O123" s="151">
        <v>4</v>
      </c>
      <c r="BA123" s="166">
        <f>SUM(BA112:BA122)</f>
        <v>0</v>
      </c>
      <c r="BB123" s="166">
        <f>SUM(BB112:BB122)</f>
        <v>0</v>
      </c>
      <c r="BC123" s="166">
        <f>SUM(BC112:BC122)</f>
        <v>0</v>
      </c>
      <c r="BD123" s="166">
        <f>SUM(BD112:BD122)</f>
        <v>0</v>
      </c>
      <c r="BE123" s="166">
        <f>SUM(BE112:BE122)</f>
        <v>0</v>
      </c>
    </row>
    <row r="124" spans="1:104">
      <c r="A124" s="144" t="s">
        <v>66</v>
      </c>
      <c r="B124" s="145" t="s">
        <v>263</v>
      </c>
      <c r="C124" s="146" t="s">
        <v>264</v>
      </c>
      <c r="D124" s="147"/>
      <c r="E124" s="148"/>
      <c r="F124" s="148"/>
      <c r="G124" s="149"/>
      <c r="H124" s="150"/>
      <c r="I124" s="150"/>
      <c r="O124" s="151">
        <v>1</v>
      </c>
    </row>
    <row r="125" spans="1:104">
      <c r="A125" s="152">
        <v>106</v>
      </c>
      <c r="B125" s="153" t="s">
        <v>265</v>
      </c>
      <c r="C125" s="154" t="s">
        <v>266</v>
      </c>
      <c r="D125" s="155" t="s">
        <v>267</v>
      </c>
      <c r="E125" s="156">
        <v>75</v>
      </c>
      <c r="F125" s="156"/>
      <c r="G125" s="157">
        <f>E125*F125</f>
        <v>0</v>
      </c>
      <c r="O125" s="151">
        <v>2</v>
      </c>
      <c r="AA125" s="127">
        <v>1</v>
      </c>
      <c r="AB125" s="127">
        <v>7</v>
      </c>
      <c r="AC125" s="127">
        <v>7</v>
      </c>
      <c r="AZ125" s="127">
        <v>2</v>
      </c>
      <c r="BA125" s="127">
        <f>IF(AZ125=1,G125,0)</f>
        <v>0</v>
      </c>
      <c r="BB125" s="127">
        <f>IF(AZ125=2,G125,0)</f>
        <v>0</v>
      </c>
      <c r="BC125" s="127">
        <f>IF(AZ125=3,G125,0)</f>
        <v>0</v>
      </c>
      <c r="BD125" s="127">
        <f>IF(AZ125=4,G125,0)</f>
        <v>0</v>
      </c>
      <c r="BE125" s="127">
        <f>IF(AZ125=5,G125,0)</f>
        <v>0</v>
      </c>
      <c r="CA125" s="158">
        <v>1</v>
      </c>
      <c r="CB125" s="158">
        <v>7</v>
      </c>
      <c r="CZ125" s="127">
        <v>6.0000000000000002E-5</v>
      </c>
    </row>
    <row r="126" spans="1:104">
      <c r="A126" s="152">
        <v>107</v>
      </c>
      <c r="B126" s="153" t="s">
        <v>268</v>
      </c>
      <c r="C126" s="154" t="s">
        <v>269</v>
      </c>
      <c r="D126" s="155" t="s">
        <v>270</v>
      </c>
      <c r="E126" s="156">
        <v>7.4999999999999997E-2</v>
      </c>
      <c r="F126" s="156"/>
      <c r="G126" s="157">
        <f>E126*F126</f>
        <v>0</v>
      </c>
      <c r="O126" s="151">
        <v>2</v>
      </c>
      <c r="AA126" s="127">
        <v>3</v>
      </c>
      <c r="AB126" s="127">
        <v>7</v>
      </c>
      <c r="AC126" s="127">
        <v>13231064</v>
      </c>
      <c r="AZ126" s="127">
        <v>2</v>
      </c>
      <c r="BA126" s="127">
        <f>IF(AZ126=1,G126,0)</f>
        <v>0</v>
      </c>
      <c r="BB126" s="127">
        <f>IF(AZ126=2,G126,0)</f>
        <v>0</v>
      </c>
      <c r="BC126" s="127">
        <f>IF(AZ126=3,G126,0)</f>
        <v>0</v>
      </c>
      <c r="BD126" s="127">
        <f>IF(AZ126=4,G126,0)</f>
        <v>0</v>
      </c>
      <c r="BE126" s="127">
        <f>IF(AZ126=5,G126,0)</f>
        <v>0</v>
      </c>
      <c r="CA126" s="158">
        <v>3</v>
      </c>
      <c r="CB126" s="158">
        <v>7</v>
      </c>
      <c r="CZ126" s="127">
        <v>1</v>
      </c>
    </row>
    <row r="127" spans="1:104">
      <c r="A127" s="152">
        <v>108</v>
      </c>
      <c r="B127" s="153" t="s">
        <v>271</v>
      </c>
      <c r="C127" s="154" t="s">
        <v>272</v>
      </c>
      <c r="D127" s="155" t="s">
        <v>56</v>
      </c>
      <c r="E127" s="156"/>
      <c r="F127" s="156"/>
      <c r="G127" s="157">
        <f>E127*F127</f>
        <v>0</v>
      </c>
      <c r="O127" s="151">
        <v>2</v>
      </c>
      <c r="AA127" s="127">
        <v>7</v>
      </c>
      <c r="AB127" s="127">
        <v>1002</v>
      </c>
      <c r="AC127" s="127">
        <v>5</v>
      </c>
      <c r="AZ127" s="127">
        <v>2</v>
      </c>
      <c r="BA127" s="127">
        <f>IF(AZ127=1,G127,0)</f>
        <v>0</v>
      </c>
      <c r="BB127" s="127">
        <f>IF(AZ127=2,G127,0)</f>
        <v>0</v>
      </c>
      <c r="BC127" s="127">
        <f>IF(AZ127=3,G127,0)</f>
        <v>0</v>
      </c>
      <c r="BD127" s="127">
        <f>IF(AZ127=4,G127,0)</f>
        <v>0</v>
      </c>
      <c r="BE127" s="127">
        <f>IF(AZ127=5,G127,0)</f>
        <v>0</v>
      </c>
      <c r="CA127" s="158">
        <v>7</v>
      </c>
      <c r="CB127" s="158">
        <v>1002</v>
      </c>
      <c r="CZ127" s="127">
        <v>0</v>
      </c>
    </row>
    <row r="128" spans="1:104">
      <c r="A128" s="159"/>
      <c r="B128" s="160" t="s">
        <v>68</v>
      </c>
      <c r="C128" s="161" t="str">
        <f>CONCATENATE(B124," ",C124)</f>
        <v>767 Konstrukce zámečnické</v>
      </c>
      <c r="D128" s="162"/>
      <c r="E128" s="163"/>
      <c r="F128" s="164"/>
      <c r="G128" s="165">
        <f>SUM(G124:G127)</f>
        <v>0</v>
      </c>
      <c r="O128" s="151">
        <v>4</v>
      </c>
      <c r="BA128" s="166">
        <f>SUM(BA124:BA127)</f>
        <v>0</v>
      </c>
      <c r="BB128" s="166">
        <f>SUM(BB124:BB127)</f>
        <v>0</v>
      </c>
      <c r="BC128" s="166">
        <f>SUM(BC124:BC127)</f>
        <v>0</v>
      </c>
      <c r="BD128" s="166">
        <f>SUM(BD124:BD127)</f>
        <v>0</v>
      </c>
      <c r="BE128" s="166">
        <f>SUM(BE124:BE127)</f>
        <v>0</v>
      </c>
    </row>
    <row r="129" spans="1:104">
      <c r="A129" s="144" t="s">
        <v>66</v>
      </c>
      <c r="B129" s="145" t="s">
        <v>273</v>
      </c>
      <c r="C129" s="146" t="s">
        <v>274</v>
      </c>
      <c r="D129" s="147"/>
      <c r="E129" s="148"/>
      <c r="F129" s="148"/>
      <c r="G129" s="149"/>
      <c r="H129" s="150"/>
      <c r="I129" s="150"/>
      <c r="O129" s="151">
        <v>1</v>
      </c>
    </row>
    <row r="130" spans="1:104">
      <c r="A130" s="152">
        <v>109</v>
      </c>
      <c r="B130" s="153" t="s">
        <v>275</v>
      </c>
      <c r="C130" s="154" t="s">
        <v>276</v>
      </c>
      <c r="D130" s="155" t="s">
        <v>90</v>
      </c>
      <c r="E130" s="156">
        <v>1</v>
      </c>
      <c r="F130" s="156"/>
      <c r="G130" s="157">
        <f>E130*F130</f>
        <v>0</v>
      </c>
      <c r="O130" s="151">
        <v>2</v>
      </c>
      <c r="AA130" s="127">
        <v>1</v>
      </c>
      <c r="AB130" s="127">
        <v>7</v>
      </c>
      <c r="AC130" s="127">
        <v>7</v>
      </c>
      <c r="AZ130" s="127">
        <v>2</v>
      </c>
      <c r="BA130" s="127">
        <f>IF(AZ130=1,G130,0)</f>
        <v>0</v>
      </c>
      <c r="BB130" s="127">
        <f>IF(AZ130=2,G130,0)</f>
        <v>0</v>
      </c>
      <c r="BC130" s="127">
        <f>IF(AZ130=3,G130,0)</f>
        <v>0</v>
      </c>
      <c r="BD130" s="127">
        <f>IF(AZ130=4,G130,0)</f>
        <v>0</v>
      </c>
      <c r="BE130" s="127">
        <f>IF(AZ130=5,G130,0)</f>
        <v>0</v>
      </c>
      <c r="CA130" s="158">
        <v>1</v>
      </c>
      <c r="CB130" s="158">
        <v>7</v>
      </c>
      <c r="CZ130" s="127">
        <v>3.1E-4</v>
      </c>
    </row>
    <row r="131" spans="1:104">
      <c r="A131" s="152">
        <v>110</v>
      </c>
      <c r="B131" s="153" t="s">
        <v>277</v>
      </c>
      <c r="C131" s="154" t="s">
        <v>278</v>
      </c>
      <c r="D131" s="155" t="s">
        <v>76</v>
      </c>
      <c r="E131" s="156">
        <v>15</v>
      </c>
      <c r="F131" s="156"/>
      <c r="G131" s="157">
        <f>E131*F131</f>
        <v>0</v>
      </c>
      <c r="O131" s="151">
        <v>2</v>
      </c>
      <c r="AA131" s="127">
        <v>1</v>
      </c>
      <c r="AB131" s="127">
        <v>0</v>
      </c>
      <c r="AC131" s="127">
        <v>0</v>
      </c>
      <c r="AZ131" s="127">
        <v>2</v>
      </c>
      <c r="BA131" s="127">
        <f>IF(AZ131=1,G131,0)</f>
        <v>0</v>
      </c>
      <c r="BB131" s="127">
        <f>IF(AZ131=2,G131,0)</f>
        <v>0</v>
      </c>
      <c r="BC131" s="127">
        <f>IF(AZ131=3,G131,0)</f>
        <v>0</v>
      </c>
      <c r="BD131" s="127">
        <f>IF(AZ131=4,G131,0)</f>
        <v>0</v>
      </c>
      <c r="BE131" s="127">
        <f>IF(AZ131=5,G131,0)</f>
        <v>0</v>
      </c>
      <c r="CA131" s="158">
        <v>1</v>
      </c>
      <c r="CB131" s="158">
        <v>0</v>
      </c>
      <c r="CZ131" s="127">
        <v>1E-4</v>
      </c>
    </row>
    <row r="132" spans="1:104">
      <c r="A132" s="152">
        <v>111</v>
      </c>
      <c r="B132" s="153" t="s">
        <v>279</v>
      </c>
      <c r="C132" s="154" t="s">
        <v>280</v>
      </c>
      <c r="D132" s="155" t="s">
        <v>76</v>
      </c>
      <c r="E132" s="156">
        <v>25</v>
      </c>
      <c r="F132" s="156"/>
      <c r="G132" s="157">
        <f>E132*F132</f>
        <v>0</v>
      </c>
      <c r="O132" s="151">
        <v>2</v>
      </c>
      <c r="AA132" s="127">
        <v>1</v>
      </c>
      <c r="AB132" s="127">
        <v>7</v>
      </c>
      <c r="AC132" s="127">
        <v>7</v>
      </c>
      <c r="AZ132" s="127">
        <v>2</v>
      </c>
      <c r="BA132" s="127">
        <f>IF(AZ132=1,G132,0)</f>
        <v>0</v>
      </c>
      <c r="BB132" s="127">
        <f>IF(AZ132=2,G132,0)</f>
        <v>0</v>
      </c>
      <c r="BC132" s="127">
        <f>IF(AZ132=3,G132,0)</f>
        <v>0</v>
      </c>
      <c r="BD132" s="127">
        <f>IF(AZ132=4,G132,0)</f>
        <v>0</v>
      </c>
      <c r="BE132" s="127">
        <f>IF(AZ132=5,G132,0)</f>
        <v>0</v>
      </c>
      <c r="CA132" s="158">
        <v>1</v>
      </c>
      <c r="CB132" s="158">
        <v>7</v>
      </c>
      <c r="CZ132" s="127">
        <v>1.2E-4</v>
      </c>
    </row>
    <row r="133" spans="1:104">
      <c r="A133" s="159"/>
      <c r="B133" s="160" t="s">
        <v>68</v>
      </c>
      <c r="C133" s="161" t="str">
        <f>CONCATENATE(B129," ",C129)</f>
        <v>783 Nátěry</v>
      </c>
      <c r="D133" s="162"/>
      <c r="E133" s="163"/>
      <c r="F133" s="164"/>
      <c r="G133" s="165">
        <f>SUM(G129:G132)</f>
        <v>0</v>
      </c>
      <c r="O133" s="151">
        <v>4</v>
      </c>
      <c r="BA133" s="166">
        <f>SUM(BA129:BA132)</f>
        <v>0</v>
      </c>
      <c r="BB133" s="166">
        <f>SUM(BB129:BB132)</f>
        <v>0</v>
      </c>
      <c r="BC133" s="166">
        <f>SUM(BC129:BC132)</f>
        <v>0</v>
      </c>
      <c r="BD133" s="166">
        <f>SUM(BD129:BD132)</f>
        <v>0</v>
      </c>
      <c r="BE133" s="166">
        <f>SUM(BE129:BE132)</f>
        <v>0</v>
      </c>
    </row>
    <row r="134" spans="1:104">
      <c r="A134" s="144" t="s">
        <v>66</v>
      </c>
      <c r="B134" s="145" t="s">
        <v>281</v>
      </c>
      <c r="C134" s="146" t="s">
        <v>282</v>
      </c>
      <c r="D134" s="147"/>
      <c r="E134" s="148"/>
      <c r="F134" s="148"/>
      <c r="G134" s="149"/>
      <c r="H134" s="150"/>
      <c r="I134" s="150"/>
      <c r="O134" s="151">
        <v>1</v>
      </c>
    </row>
    <row r="135" spans="1:104">
      <c r="A135" s="152">
        <v>112</v>
      </c>
      <c r="B135" s="153" t="s">
        <v>283</v>
      </c>
      <c r="C135" s="154" t="s">
        <v>342</v>
      </c>
      <c r="D135" s="155" t="s">
        <v>191</v>
      </c>
      <c r="E135" s="156">
        <v>2</v>
      </c>
      <c r="F135" s="156"/>
      <c r="G135" s="157">
        <f t="shared" ref="G135:G147" si="36">E135*F135</f>
        <v>0</v>
      </c>
      <c r="O135" s="151">
        <v>2</v>
      </c>
      <c r="AA135" s="127">
        <v>11</v>
      </c>
      <c r="AB135" s="127">
        <v>3</v>
      </c>
      <c r="AC135" s="127">
        <v>112</v>
      </c>
      <c r="AZ135" s="127">
        <v>4</v>
      </c>
      <c r="BA135" s="127">
        <f t="shared" ref="BA135:BA147" si="37">IF(AZ135=1,G135,0)</f>
        <v>0</v>
      </c>
      <c r="BB135" s="127">
        <f t="shared" ref="BB135:BB147" si="38">IF(AZ135=2,G135,0)</f>
        <v>0</v>
      </c>
      <c r="BC135" s="127">
        <f t="shared" ref="BC135:BC147" si="39">IF(AZ135=3,G135,0)</f>
        <v>0</v>
      </c>
      <c r="BD135" s="127">
        <f t="shared" ref="BD135:BD147" si="40">IF(AZ135=4,G135,0)</f>
        <v>0</v>
      </c>
      <c r="BE135" s="127">
        <f t="shared" ref="BE135:BE147" si="41">IF(AZ135=5,G135,0)</f>
        <v>0</v>
      </c>
      <c r="CA135" s="158">
        <v>11</v>
      </c>
      <c r="CB135" s="158">
        <v>3</v>
      </c>
      <c r="CZ135" s="127">
        <v>0</v>
      </c>
    </row>
    <row r="136" spans="1:104">
      <c r="A136" s="152">
        <v>113</v>
      </c>
      <c r="B136" s="153" t="s">
        <v>284</v>
      </c>
      <c r="C136" s="154" t="s">
        <v>343</v>
      </c>
      <c r="D136" s="155" t="s">
        <v>191</v>
      </c>
      <c r="E136" s="156">
        <v>3</v>
      </c>
      <c r="F136" s="156"/>
      <c r="G136" s="157">
        <f t="shared" si="36"/>
        <v>0</v>
      </c>
      <c r="O136" s="151">
        <v>2</v>
      </c>
      <c r="AA136" s="127">
        <v>11</v>
      </c>
      <c r="AB136" s="127">
        <v>3</v>
      </c>
      <c r="AC136" s="127">
        <v>113</v>
      </c>
      <c r="AZ136" s="127">
        <v>4</v>
      </c>
      <c r="BA136" s="127">
        <f t="shared" si="37"/>
        <v>0</v>
      </c>
      <c r="BB136" s="127">
        <f t="shared" si="38"/>
        <v>0</v>
      </c>
      <c r="BC136" s="127">
        <f t="shared" si="39"/>
        <v>0</v>
      </c>
      <c r="BD136" s="127">
        <f t="shared" si="40"/>
        <v>0</v>
      </c>
      <c r="BE136" s="127">
        <f t="shared" si="41"/>
        <v>0</v>
      </c>
      <c r="CA136" s="158">
        <v>11</v>
      </c>
      <c r="CB136" s="158">
        <v>3</v>
      </c>
      <c r="CZ136" s="127">
        <v>0</v>
      </c>
    </row>
    <row r="137" spans="1:104">
      <c r="A137" s="152">
        <v>114</v>
      </c>
      <c r="B137" s="153" t="s">
        <v>285</v>
      </c>
      <c r="C137" s="154" t="s">
        <v>344</v>
      </c>
      <c r="D137" s="155" t="s">
        <v>191</v>
      </c>
      <c r="E137" s="156">
        <v>1</v>
      </c>
      <c r="F137" s="156"/>
      <c r="G137" s="157">
        <f t="shared" si="36"/>
        <v>0</v>
      </c>
      <c r="O137" s="151">
        <v>2</v>
      </c>
      <c r="AA137" s="127">
        <v>11</v>
      </c>
      <c r="AB137" s="127">
        <v>3</v>
      </c>
      <c r="AC137" s="127">
        <v>114</v>
      </c>
      <c r="AZ137" s="127">
        <v>4</v>
      </c>
      <c r="BA137" s="127">
        <f t="shared" si="37"/>
        <v>0</v>
      </c>
      <c r="BB137" s="127">
        <f t="shared" si="38"/>
        <v>0</v>
      </c>
      <c r="BC137" s="127">
        <f t="shared" si="39"/>
        <v>0</v>
      </c>
      <c r="BD137" s="127">
        <f t="shared" si="40"/>
        <v>0</v>
      </c>
      <c r="BE137" s="127">
        <f t="shared" si="41"/>
        <v>0</v>
      </c>
      <c r="CA137" s="158">
        <v>11</v>
      </c>
      <c r="CB137" s="158">
        <v>3</v>
      </c>
      <c r="CZ137" s="127">
        <v>0</v>
      </c>
    </row>
    <row r="138" spans="1:104">
      <c r="A138" s="152">
        <v>115</v>
      </c>
      <c r="B138" s="153" t="s">
        <v>286</v>
      </c>
      <c r="C138" s="154" t="s">
        <v>345</v>
      </c>
      <c r="D138" s="155" t="s">
        <v>191</v>
      </c>
      <c r="E138" s="156">
        <v>2</v>
      </c>
      <c r="F138" s="156"/>
      <c r="G138" s="157">
        <f t="shared" si="36"/>
        <v>0</v>
      </c>
      <c r="O138" s="151">
        <v>2</v>
      </c>
      <c r="AA138" s="127">
        <v>11</v>
      </c>
      <c r="AB138" s="127">
        <v>3</v>
      </c>
      <c r="AC138" s="127">
        <v>115</v>
      </c>
      <c r="AZ138" s="127">
        <v>4</v>
      </c>
      <c r="BA138" s="127">
        <f t="shared" si="37"/>
        <v>0</v>
      </c>
      <c r="BB138" s="127">
        <f t="shared" si="38"/>
        <v>0</v>
      </c>
      <c r="BC138" s="127">
        <f t="shared" si="39"/>
        <v>0</v>
      </c>
      <c r="BD138" s="127">
        <f t="shared" si="40"/>
        <v>0</v>
      </c>
      <c r="BE138" s="127">
        <f t="shared" si="41"/>
        <v>0</v>
      </c>
      <c r="CA138" s="158">
        <v>11</v>
      </c>
      <c r="CB138" s="158">
        <v>3</v>
      </c>
      <c r="CZ138" s="127">
        <v>0</v>
      </c>
    </row>
    <row r="139" spans="1:104">
      <c r="A139" s="152">
        <v>116</v>
      </c>
      <c r="B139" s="153" t="s">
        <v>287</v>
      </c>
      <c r="C139" s="154" t="s">
        <v>346</v>
      </c>
      <c r="D139" s="155" t="s">
        <v>191</v>
      </c>
      <c r="E139" s="156">
        <v>2</v>
      </c>
      <c r="F139" s="156"/>
      <c r="G139" s="157">
        <f t="shared" si="36"/>
        <v>0</v>
      </c>
      <c r="O139" s="151">
        <v>2</v>
      </c>
      <c r="AA139" s="127">
        <v>11</v>
      </c>
      <c r="AB139" s="127">
        <v>3</v>
      </c>
      <c r="AC139" s="127">
        <v>116</v>
      </c>
      <c r="AZ139" s="127">
        <v>4</v>
      </c>
      <c r="BA139" s="127">
        <f t="shared" si="37"/>
        <v>0</v>
      </c>
      <c r="BB139" s="127">
        <f t="shared" si="38"/>
        <v>0</v>
      </c>
      <c r="BC139" s="127">
        <f t="shared" si="39"/>
        <v>0</v>
      </c>
      <c r="BD139" s="127">
        <f t="shared" si="40"/>
        <v>0</v>
      </c>
      <c r="BE139" s="127">
        <f t="shared" si="41"/>
        <v>0</v>
      </c>
      <c r="CA139" s="158">
        <v>11</v>
      </c>
      <c r="CB139" s="158">
        <v>3</v>
      </c>
      <c r="CZ139" s="127">
        <v>0</v>
      </c>
    </row>
    <row r="140" spans="1:104">
      <c r="A140" s="152">
        <v>117</v>
      </c>
      <c r="B140" s="153" t="s">
        <v>288</v>
      </c>
      <c r="C140" s="154" t="s">
        <v>347</v>
      </c>
      <c r="D140" s="155" t="s">
        <v>191</v>
      </c>
      <c r="E140" s="156">
        <v>1</v>
      </c>
      <c r="F140" s="156"/>
      <c r="G140" s="157">
        <f t="shared" si="36"/>
        <v>0</v>
      </c>
      <c r="O140" s="151">
        <v>2</v>
      </c>
      <c r="AA140" s="127">
        <v>11</v>
      </c>
      <c r="AB140" s="127">
        <v>3</v>
      </c>
      <c r="AC140" s="127">
        <v>117</v>
      </c>
      <c r="AZ140" s="127">
        <v>4</v>
      </c>
      <c r="BA140" s="127">
        <f t="shared" si="37"/>
        <v>0</v>
      </c>
      <c r="BB140" s="127">
        <f t="shared" si="38"/>
        <v>0</v>
      </c>
      <c r="BC140" s="127">
        <f t="shared" si="39"/>
        <v>0</v>
      </c>
      <c r="BD140" s="127">
        <f t="shared" si="40"/>
        <v>0</v>
      </c>
      <c r="BE140" s="127">
        <f t="shared" si="41"/>
        <v>0</v>
      </c>
      <c r="CA140" s="158">
        <v>11</v>
      </c>
      <c r="CB140" s="158">
        <v>3</v>
      </c>
      <c r="CZ140" s="127">
        <v>0</v>
      </c>
    </row>
    <row r="141" spans="1:104">
      <c r="A141" s="152">
        <v>118</v>
      </c>
      <c r="B141" s="153" t="s">
        <v>289</v>
      </c>
      <c r="C141" s="154" t="s">
        <v>290</v>
      </c>
      <c r="D141" s="155" t="s">
        <v>191</v>
      </c>
      <c r="E141" s="156">
        <v>2</v>
      </c>
      <c r="F141" s="156"/>
      <c r="G141" s="157">
        <f t="shared" si="36"/>
        <v>0</v>
      </c>
      <c r="O141" s="151">
        <v>2</v>
      </c>
      <c r="AA141" s="127">
        <v>11</v>
      </c>
      <c r="AB141" s="127">
        <v>3</v>
      </c>
      <c r="AC141" s="127">
        <v>119</v>
      </c>
      <c r="AZ141" s="127">
        <v>4</v>
      </c>
      <c r="BA141" s="127">
        <f t="shared" si="37"/>
        <v>0</v>
      </c>
      <c r="BB141" s="127">
        <f t="shared" si="38"/>
        <v>0</v>
      </c>
      <c r="BC141" s="127">
        <f t="shared" si="39"/>
        <v>0</v>
      </c>
      <c r="BD141" s="127">
        <f t="shared" si="40"/>
        <v>0</v>
      </c>
      <c r="BE141" s="127">
        <f t="shared" si="41"/>
        <v>0</v>
      </c>
      <c r="CA141" s="158">
        <v>11</v>
      </c>
      <c r="CB141" s="158">
        <v>3</v>
      </c>
      <c r="CZ141" s="127">
        <v>0</v>
      </c>
    </row>
    <row r="142" spans="1:104">
      <c r="A142" s="152">
        <v>119</v>
      </c>
      <c r="B142" s="153" t="s">
        <v>291</v>
      </c>
      <c r="C142" s="154" t="s">
        <v>292</v>
      </c>
      <c r="D142" s="155" t="s">
        <v>191</v>
      </c>
      <c r="E142" s="156">
        <v>1</v>
      </c>
      <c r="F142" s="156"/>
      <c r="G142" s="157">
        <f t="shared" si="36"/>
        <v>0</v>
      </c>
      <c r="O142" s="151">
        <v>2</v>
      </c>
      <c r="AA142" s="127">
        <v>11</v>
      </c>
      <c r="AB142" s="127">
        <v>3</v>
      </c>
      <c r="AC142" s="127">
        <v>120</v>
      </c>
      <c r="AZ142" s="127">
        <v>4</v>
      </c>
      <c r="BA142" s="127">
        <f t="shared" si="37"/>
        <v>0</v>
      </c>
      <c r="BB142" s="127">
        <f t="shared" si="38"/>
        <v>0</v>
      </c>
      <c r="BC142" s="127">
        <f t="shared" si="39"/>
        <v>0</v>
      </c>
      <c r="BD142" s="127">
        <f t="shared" si="40"/>
        <v>0</v>
      </c>
      <c r="BE142" s="127">
        <f t="shared" si="41"/>
        <v>0</v>
      </c>
      <c r="CA142" s="158">
        <v>11</v>
      </c>
      <c r="CB142" s="158">
        <v>3</v>
      </c>
      <c r="CZ142" s="127">
        <v>0</v>
      </c>
    </row>
    <row r="143" spans="1:104">
      <c r="A143" s="152">
        <v>120</v>
      </c>
      <c r="B143" s="153" t="s">
        <v>293</v>
      </c>
      <c r="C143" s="154" t="s">
        <v>348</v>
      </c>
      <c r="D143" s="155" t="s">
        <v>191</v>
      </c>
      <c r="E143" s="156">
        <v>2</v>
      </c>
      <c r="F143" s="156"/>
      <c r="G143" s="157">
        <f t="shared" si="36"/>
        <v>0</v>
      </c>
      <c r="O143" s="151">
        <v>2</v>
      </c>
      <c r="AA143" s="127">
        <v>11</v>
      </c>
      <c r="AB143" s="127">
        <v>3</v>
      </c>
      <c r="AC143" s="127">
        <v>121</v>
      </c>
      <c r="AZ143" s="127">
        <v>4</v>
      </c>
      <c r="BA143" s="127">
        <f t="shared" si="37"/>
        <v>0</v>
      </c>
      <c r="BB143" s="127">
        <f t="shared" si="38"/>
        <v>0</v>
      </c>
      <c r="BC143" s="127">
        <f t="shared" si="39"/>
        <v>0</v>
      </c>
      <c r="BD143" s="127">
        <f t="shared" si="40"/>
        <v>0</v>
      </c>
      <c r="BE143" s="127">
        <f t="shared" si="41"/>
        <v>0</v>
      </c>
      <c r="CA143" s="158">
        <v>11</v>
      </c>
      <c r="CB143" s="158">
        <v>3</v>
      </c>
      <c r="CZ143" s="127">
        <v>0</v>
      </c>
    </row>
    <row r="144" spans="1:104">
      <c r="A144" s="152">
        <v>121</v>
      </c>
      <c r="B144" s="153" t="s">
        <v>294</v>
      </c>
      <c r="C144" s="154" t="s">
        <v>349</v>
      </c>
      <c r="D144" s="155" t="s">
        <v>191</v>
      </c>
      <c r="E144" s="156">
        <v>1</v>
      </c>
      <c r="F144" s="156"/>
      <c r="G144" s="157">
        <f t="shared" si="36"/>
        <v>0</v>
      </c>
      <c r="O144" s="151">
        <v>2</v>
      </c>
      <c r="AA144" s="127">
        <v>11</v>
      </c>
      <c r="AB144" s="127">
        <v>3</v>
      </c>
      <c r="AC144" s="127">
        <v>122</v>
      </c>
      <c r="AZ144" s="127">
        <v>4</v>
      </c>
      <c r="BA144" s="127">
        <f t="shared" si="37"/>
        <v>0</v>
      </c>
      <c r="BB144" s="127">
        <f t="shared" si="38"/>
        <v>0</v>
      </c>
      <c r="BC144" s="127">
        <f t="shared" si="39"/>
        <v>0</v>
      </c>
      <c r="BD144" s="127">
        <f t="shared" si="40"/>
        <v>0</v>
      </c>
      <c r="BE144" s="127">
        <f t="shared" si="41"/>
        <v>0</v>
      </c>
      <c r="CA144" s="158">
        <v>11</v>
      </c>
      <c r="CB144" s="158">
        <v>3</v>
      </c>
      <c r="CZ144" s="127">
        <v>0</v>
      </c>
    </row>
    <row r="145" spans="1:104">
      <c r="A145" s="152">
        <v>122</v>
      </c>
      <c r="B145" s="153" t="s">
        <v>295</v>
      </c>
      <c r="C145" s="154" t="s">
        <v>350</v>
      </c>
      <c r="D145" s="155" t="s">
        <v>296</v>
      </c>
      <c r="E145" s="156">
        <v>2</v>
      </c>
      <c r="F145" s="156"/>
      <c r="G145" s="157">
        <f t="shared" si="36"/>
        <v>0</v>
      </c>
      <c r="O145" s="151">
        <v>2</v>
      </c>
      <c r="AA145" s="127">
        <v>11</v>
      </c>
      <c r="AB145" s="127">
        <v>3</v>
      </c>
      <c r="AC145" s="127">
        <v>123</v>
      </c>
      <c r="AZ145" s="127">
        <v>4</v>
      </c>
      <c r="BA145" s="127">
        <f t="shared" si="37"/>
        <v>0</v>
      </c>
      <c r="BB145" s="127">
        <f t="shared" si="38"/>
        <v>0</v>
      </c>
      <c r="BC145" s="127">
        <f t="shared" si="39"/>
        <v>0</v>
      </c>
      <c r="BD145" s="127">
        <f t="shared" si="40"/>
        <v>0</v>
      </c>
      <c r="BE145" s="127">
        <f t="shared" si="41"/>
        <v>0</v>
      </c>
      <c r="CA145" s="158">
        <v>11</v>
      </c>
      <c r="CB145" s="158">
        <v>3</v>
      </c>
      <c r="CZ145" s="127">
        <v>0</v>
      </c>
    </row>
    <row r="146" spans="1:104">
      <c r="A146" s="152">
        <v>123</v>
      </c>
      <c r="B146" s="153" t="s">
        <v>297</v>
      </c>
      <c r="C146" s="154" t="s">
        <v>351</v>
      </c>
      <c r="D146" s="155" t="s">
        <v>296</v>
      </c>
      <c r="E146" s="156">
        <v>1</v>
      </c>
      <c r="F146" s="156"/>
      <c r="G146" s="157">
        <f t="shared" si="36"/>
        <v>0</v>
      </c>
      <c r="O146" s="151">
        <v>2</v>
      </c>
      <c r="AA146" s="127">
        <v>11</v>
      </c>
      <c r="AB146" s="127">
        <v>3</v>
      </c>
      <c r="AC146" s="127">
        <v>124</v>
      </c>
      <c r="AZ146" s="127">
        <v>4</v>
      </c>
      <c r="BA146" s="127">
        <f t="shared" si="37"/>
        <v>0</v>
      </c>
      <c r="BB146" s="127">
        <f t="shared" si="38"/>
        <v>0</v>
      </c>
      <c r="BC146" s="127">
        <f t="shared" si="39"/>
        <v>0</v>
      </c>
      <c r="BD146" s="127">
        <f t="shared" si="40"/>
        <v>0</v>
      </c>
      <c r="BE146" s="127">
        <f t="shared" si="41"/>
        <v>0</v>
      </c>
      <c r="CA146" s="158">
        <v>11</v>
      </c>
      <c r="CB146" s="158">
        <v>3</v>
      </c>
      <c r="CZ146" s="127">
        <v>0</v>
      </c>
    </row>
    <row r="147" spans="1:104" ht="22.5">
      <c r="A147" s="152">
        <v>124</v>
      </c>
      <c r="B147" s="153" t="s">
        <v>298</v>
      </c>
      <c r="C147" s="154" t="s">
        <v>299</v>
      </c>
      <c r="D147" s="155" t="s">
        <v>147</v>
      </c>
      <c r="E147" s="156">
        <v>36</v>
      </c>
      <c r="F147" s="156"/>
      <c r="G147" s="157">
        <f t="shared" si="36"/>
        <v>0</v>
      </c>
      <c r="O147" s="151">
        <v>2</v>
      </c>
      <c r="AA147" s="127">
        <v>10</v>
      </c>
      <c r="AB147" s="127">
        <v>0</v>
      </c>
      <c r="AC147" s="127">
        <v>8</v>
      </c>
      <c r="AZ147" s="127">
        <v>5</v>
      </c>
      <c r="BA147" s="127">
        <f t="shared" si="37"/>
        <v>0</v>
      </c>
      <c r="BB147" s="127">
        <f t="shared" si="38"/>
        <v>0</v>
      </c>
      <c r="BC147" s="127">
        <f t="shared" si="39"/>
        <v>0</v>
      </c>
      <c r="BD147" s="127">
        <f t="shared" si="40"/>
        <v>0</v>
      </c>
      <c r="BE147" s="127">
        <f t="shared" si="41"/>
        <v>0</v>
      </c>
      <c r="CA147" s="158">
        <v>10</v>
      </c>
      <c r="CB147" s="158">
        <v>0</v>
      </c>
      <c r="CZ147" s="127">
        <v>0</v>
      </c>
    </row>
    <row r="148" spans="1:104">
      <c r="A148" s="159"/>
      <c r="B148" s="160" t="s">
        <v>68</v>
      </c>
      <c r="C148" s="161" t="str">
        <f>CONCATENATE(B134," ",C134)</f>
        <v>M21A Měření a regulace</v>
      </c>
      <c r="D148" s="162"/>
      <c r="E148" s="163"/>
      <c r="F148" s="164"/>
      <c r="G148" s="165">
        <f>SUM(G134:G147)</f>
        <v>0</v>
      </c>
      <c r="O148" s="151">
        <v>4</v>
      </c>
      <c r="BA148" s="166">
        <f>SUM(BA134:BA147)</f>
        <v>0</v>
      </c>
      <c r="BB148" s="166">
        <f>SUM(BB134:BB147)</f>
        <v>0</v>
      </c>
      <c r="BC148" s="166">
        <f>SUM(BC134:BC147)</f>
        <v>0</v>
      </c>
      <c r="BD148" s="166">
        <f>SUM(BD134:BD147)</f>
        <v>0</v>
      </c>
      <c r="BE148" s="166">
        <f>SUM(BE134:BE147)</f>
        <v>0</v>
      </c>
    </row>
    <row r="149" spans="1:104">
      <c r="E149" s="127"/>
    </row>
    <row r="150" spans="1:104">
      <c r="E150" s="127"/>
    </row>
    <row r="151" spans="1:104">
      <c r="E151" s="127"/>
    </row>
    <row r="152" spans="1:104">
      <c r="E152" s="127"/>
    </row>
    <row r="153" spans="1:104">
      <c r="E153" s="127"/>
    </row>
    <row r="154" spans="1:104">
      <c r="E154" s="127"/>
    </row>
    <row r="155" spans="1:104">
      <c r="E155" s="127"/>
    </row>
    <row r="156" spans="1:104">
      <c r="E156" s="127"/>
    </row>
    <row r="157" spans="1:104">
      <c r="E157" s="127"/>
    </row>
    <row r="158" spans="1:104">
      <c r="E158" s="127"/>
    </row>
    <row r="159" spans="1:104">
      <c r="E159" s="127"/>
    </row>
    <row r="160" spans="1:104">
      <c r="E160" s="127"/>
    </row>
    <row r="161" spans="1:7">
      <c r="E161" s="127"/>
    </row>
    <row r="162" spans="1:7">
      <c r="E162" s="127"/>
    </row>
    <row r="163" spans="1:7">
      <c r="E163" s="127"/>
    </row>
    <row r="164" spans="1:7">
      <c r="E164" s="127"/>
    </row>
    <row r="165" spans="1:7">
      <c r="E165" s="127"/>
    </row>
    <row r="166" spans="1:7">
      <c r="E166" s="127"/>
    </row>
    <row r="167" spans="1:7">
      <c r="E167" s="127"/>
    </row>
    <row r="168" spans="1:7">
      <c r="E168" s="127"/>
    </row>
    <row r="169" spans="1:7">
      <c r="E169" s="127"/>
    </row>
    <row r="170" spans="1:7">
      <c r="E170" s="127"/>
    </row>
    <row r="171" spans="1:7">
      <c r="E171" s="127"/>
    </row>
    <row r="172" spans="1:7">
      <c r="A172" s="167"/>
      <c r="B172" s="167"/>
      <c r="C172" s="167"/>
      <c r="D172" s="167"/>
      <c r="E172" s="167"/>
      <c r="F172" s="167"/>
      <c r="G172" s="167"/>
    </row>
    <row r="173" spans="1:7">
      <c r="A173" s="167"/>
      <c r="B173" s="167"/>
      <c r="C173" s="167"/>
      <c r="D173" s="167"/>
      <c r="E173" s="167"/>
      <c r="F173" s="167"/>
      <c r="G173" s="167"/>
    </row>
    <row r="174" spans="1:7">
      <c r="A174" s="167"/>
      <c r="B174" s="167"/>
      <c r="C174" s="167"/>
      <c r="D174" s="167"/>
      <c r="E174" s="167"/>
      <c r="F174" s="167"/>
      <c r="G174" s="167"/>
    </row>
    <row r="175" spans="1:7">
      <c r="A175" s="167"/>
      <c r="B175" s="167"/>
      <c r="C175" s="167"/>
      <c r="D175" s="167"/>
      <c r="E175" s="167"/>
      <c r="F175" s="167"/>
      <c r="G175" s="167"/>
    </row>
    <row r="176" spans="1:7">
      <c r="E176" s="127"/>
    </row>
    <row r="177" spans="5:5">
      <c r="E177" s="127"/>
    </row>
    <row r="178" spans="5:5">
      <c r="E178" s="127"/>
    </row>
    <row r="179" spans="5:5">
      <c r="E179" s="127"/>
    </row>
    <row r="180" spans="5:5">
      <c r="E180" s="127"/>
    </row>
    <row r="181" spans="5:5">
      <c r="E181" s="127"/>
    </row>
    <row r="182" spans="5:5">
      <c r="E182" s="127"/>
    </row>
    <row r="183" spans="5:5">
      <c r="E183" s="127"/>
    </row>
    <row r="184" spans="5:5">
      <c r="E184" s="127"/>
    </row>
    <row r="185" spans="5:5">
      <c r="E185" s="127"/>
    </row>
    <row r="186" spans="5:5">
      <c r="E186" s="127"/>
    </row>
    <row r="187" spans="5:5">
      <c r="E187" s="127"/>
    </row>
    <row r="188" spans="5:5">
      <c r="E188" s="127"/>
    </row>
    <row r="189" spans="5:5">
      <c r="E189" s="127"/>
    </row>
    <row r="190" spans="5:5">
      <c r="E190" s="127"/>
    </row>
    <row r="191" spans="5:5">
      <c r="E191" s="127"/>
    </row>
    <row r="192" spans="5:5">
      <c r="E192" s="127"/>
    </row>
    <row r="193" spans="1:7">
      <c r="E193" s="127"/>
    </row>
    <row r="194" spans="1:7">
      <c r="E194" s="127"/>
    </row>
    <row r="195" spans="1:7">
      <c r="E195" s="127"/>
    </row>
    <row r="196" spans="1:7">
      <c r="E196" s="127"/>
    </row>
    <row r="197" spans="1:7">
      <c r="E197" s="127"/>
    </row>
    <row r="198" spans="1:7">
      <c r="E198" s="127"/>
    </row>
    <row r="199" spans="1:7">
      <c r="E199" s="127"/>
    </row>
    <row r="200" spans="1:7">
      <c r="E200" s="127"/>
    </row>
    <row r="201" spans="1:7">
      <c r="E201" s="127"/>
    </row>
    <row r="202" spans="1:7">
      <c r="E202" s="127"/>
    </row>
    <row r="203" spans="1:7">
      <c r="E203" s="127"/>
    </row>
    <row r="204" spans="1:7">
      <c r="E204" s="127"/>
    </row>
    <row r="205" spans="1:7">
      <c r="E205" s="127"/>
    </row>
    <row r="206" spans="1:7">
      <c r="E206" s="127"/>
    </row>
    <row r="207" spans="1:7">
      <c r="A207" s="168"/>
      <c r="B207" s="168"/>
    </row>
    <row r="208" spans="1:7">
      <c r="A208" s="167"/>
      <c r="B208" s="167"/>
      <c r="C208" s="170"/>
      <c r="D208" s="170"/>
      <c r="E208" s="171"/>
      <c r="F208" s="170"/>
      <c r="G208" s="172"/>
    </row>
    <row r="209" spans="1:7">
      <c r="A209" s="173"/>
      <c r="B209" s="173"/>
      <c r="C209" s="167"/>
      <c r="D209" s="167"/>
      <c r="E209" s="174"/>
      <c r="F209" s="167"/>
      <c r="G209" s="167"/>
    </row>
    <row r="210" spans="1:7">
      <c r="A210" s="167"/>
      <c r="B210" s="167"/>
      <c r="C210" s="167"/>
      <c r="D210" s="167"/>
      <c r="E210" s="174"/>
      <c r="F210" s="167"/>
      <c r="G210" s="167"/>
    </row>
    <row r="211" spans="1:7">
      <c r="A211" s="167"/>
      <c r="B211" s="167"/>
      <c r="C211" s="167"/>
      <c r="D211" s="167"/>
      <c r="E211" s="174"/>
      <c r="F211" s="167"/>
      <c r="G211" s="167"/>
    </row>
    <row r="212" spans="1:7">
      <c r="A212" s="167"/>
      <c r="B212" s="167"/>
      <c r="C212" s="167"/>
      <c r="D212" s="167"/>
      <c r="E212" s="174"/>
      <c r="F212" s="167"/>
      <c r="G212" s="167"/>
    </row>
    <row r="213" spans="1:7">
      <c r="A213" s="167"/>
      <c r="B213" s="167"/>
      <c r="C213" s="167"/>
      <c r="D213" s="167"/>
      <c r="E213" s="174"/>
      <c r="F213" s="167"/>
      <c r="G213" s="167"/>
    </row>
    <row r="214" spans="1:7">
      <c r="A214" s="167"/>
      <c r="B214" s="167"/>
      <c r="C214" s="167"/>
      <c r="D214" s="167"/>
      <c r="E214" s="174"/>
      <c r="F214" s="167"/>
      <c r="G214" s="167"/>
    </row>
    <row r="215" spans="1:7">
      <c r="A215" s="167"/>
      <c r="B215" s="167"/>
      <c r="C215" s="167"/>
      <c r="D215" s="167"/>
      <c r="E215" s="174"/>
      <c r="F215" s="167"/>
      <c r="G215" s="167"/>
    </row>
    <row r="216" spans="1:7">
      <c r="A216" s="167"/>
      <c r="B216" s="167"/>
      <c r="C216" s="167"/>
      <c r="D216" s="167"/>
      <c r="E216" s="174"/>
      <c r="F216" s="167"/>
      <c r="G216" s="167"/>
    </row>
    <row r="217" spans="1:7">
      <c r="A217" s="167"/>
      <c r="B217" s="167"/>
      <c r="C217" s="167"/>
      <c r="D217" s="167"/>
      <c r="E217" s="174"/>
      <c r="F217" s="167"/>
      <c r="G217" s="167"/>
    </row>
    <row r="218" spans="1:7">
      <c r="A218" s="167"/>
      <c r="B218" s="167"/>
      <c r="C218" s="167"/>
      <c r="D218" s="167"/>
      <c r="E218" s="174"/>
      <c r="F218" s="167"/>
      <c r="G218" s="167"/>
    </row>
    <row r="219" spans="1:7">
      <c r="A219" s="167"/>
      <c r="B219" s="167"/>
      <c r="C219" s="167"/>
      <c r="D219" s="167"/>
      <c r="E219" s="174"/>
      <c r="F219" s="167"/>
      <c r="G219" s="167"/>
    </row>
    <row r="220" spans="1:7">
      <c r="A220" s="167"/>
      <c r="B220" s="167"/>
      <c r="C220" s="167"/>
      <c r="D220" s="167"/>
      <c r="E220" s="174"/>
      <c r="F220" s="167"/>
      <c r="G220" s="167"/>
    </row>
    <row r="221" spans="1:7">
      <c r="A221" s="167"/>
      <c r="B221" s="167"/>
      <c r="C221" s="167"/>
      <c r="D221" s="167"/>
      <c r="E221" s="174"/>
      <c r="F221" s="167"/>
      <c r="G221" s="167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Company>Pocitac pro internet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Marek</dc:creator>
  <cp:lastModifiedBy>tyc.jaroslav</cp:lastModifiedBy>
  <dcterms:created xsi:type="dcterms:W3CDTF">2014-12-12T11:00:24Z</dcterms:created>
  <dcterms:modified xsi:type="dcterms:W3CDTF">2015-01-05T13:10:26Z</dcterms:modified>
</cp:coreProperties>
</file>